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9"/>
  <workbookPr filterPrivacy="1"/>
  <xr:revisionPtr revIDLastSave="0" documentId="13_ncr:1_{38F952F1-B918-4808-ADA4-BF03144C9A18}" xr6:coauthVersionLast="36" xr6:coauthVersionMax="36" xr10:uidLastSave="{00000000-0000-0000-0000-000000000000}"/>
  <bookViews>
    <workbookView xWindow="0" yWindow="0" windowWidth="28800" windowHeight="11775" activeTab="2" xr2:uid="{00000000-000D-0000-FFFF-FFFF00000000}"/>
  </bookViews>
  <sheets>
    <sheet name="ВО " sheetId="1" r:id="rId1"/>
    <sheet name="Аспирантура" sheetId="2" r:id="rId2"/>
    <sheet name="СПО" sheetId="3" r:id="rId3"/>
    <sheet name="ВО  (3)" sheetId="5" state="hidden" r:id="rId4"/>
    <sheet name="Аспирантура (2)" sheetId="6" state="hidden" r:id="rId5"/>
    <sheet name="СПО (2)" sheetId="7" state="hidden" r:id="rId6"/>
    <sheet name="ВО  (2)" sheetId="4" state="hidden" r:id="rId7"/>
  </sheets>
  <definedNames>
    <definedName name="_xlnm._FilterDatabase" localSheetId="1" hidden="1">Аспирантура!$A$9:$F$42</definedName>
    <definedName name="_xlnm._FilterDatabase" localSheetId="4" hidden="1">'Аспирантура (2)'!$A$11:$K$44</definedName>
    <definedName name="_xlnm._FilterDatabase" localSheetId="0" hidden="1">'ВО '!$A$156:$F$172</definedName>
    <definedName name="_xlnm._FilterDatabase" localSheetId="6" hidden="1">'ВО  (2)'!#REF!</definedName>
    <definedName name="_xlnm._FilterDatabase" localSheetId="3" hidden="1">'ВО  (3)'!$A$197:$K$218</definedName>
    <definedName name="_xlnm._FilterDatabase" localSheetId="2" hidden="1">СПО!$A$9:$F$22</definedName>
    <definedName name="_xlnm._FilterDatabase" localSheetId="5" hidden="1">'СПО (2)'!$A$11:$H$26</definedName>
    <definedName name="_xlnm.Print_Titles" localSheetId="1">Аспирантура!$9:$9</definedName>
    <definedName name="_xlnm.Print_Titles" localSheetId="4">'Аспирантура (2)'!$11:$11</definedName>
    <definedName name="_xlnm.Print_Titles" localSheetId="0">'ВО '!$9:$9</definedName>
    <definedName name="_xlnm.Print_Titles" localSheetId="3">'ВО  (3)'!$9:$11</definedName>
    <definedName name="_xlnm.Print_Area" localSheetId="1">Аспирантура!$A$1:$F$46</definedName>
    <definedName name="_xlnm.Print_Area" localSheetId="4">'Аспирантура (2)'!$A$1:$K$52</definedName>
    <definedName name="_xlnm.Print_Area" localSheetId="0">'ВО '!$A$1:$E$230</definedName>
    <definedName name="_xlnm.Print_Area" localSheetId="6">'ВО  (2)'!$A$1:$F$19</definedName>
    <definedName name="_xlnm.Print_Area" localSheetId="3">'ВО  (3)'!$A$1:$I$288</definedName>
    <definedName name="_xlnm.Print_Area" localSheetId="2">СПО!$A$1:$F$31</definedName>
    <definedName name="_xlnm.Print_Area" localSheetId="5">'СПО (2)'!$A$1:$H$45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9" i="7" l="1"/>
  <c r="H39" i="7" s="1"/>
  <c r="F39" i="7"/>
  <c r="H38" i="7"/>
  <c r="G38" i="7"/>
  <c r="F38" i="7"/>
  <c r="G37" i="7"/>
  <c r="H37" i="7" s="1"/>
  <c r="F37" i="7"/>
  <c r="H36" i="7"/>
  <c r="G36" i="7"/>
  <c r="F36" i="7"/>
  <c r="G35" i="7"/>
  <c r="H35" i="7" s="1"/>
  <c r="F35" i="7"/>
  <c r="H34" i="7"/>
  <c r="G34" i="7"/>
  <c r="F34" i="7"/>
  <c r="G26" i="7"/>
  <c r="H26" i="7" s="1"/>
  <c r="F26" i="7"/>
  <c r="G25" i="7"/>
  <c r="H25" i="7" s="1"/>
  <c r="F25" i="7"/>
  <c r="G24" i="7"/>
  <c r="H24" i="7" s="1"/>
  <c r="F24" i="7"/>
  <c r="H23" i="7"/>
  <c r="G23" i="7"/>
  <c r="F23" i="7"/>
  <c r="G22" i="7"/>
  <c r="H22" i="7" s="1"/>
  <c r="F22" i="7"/>
  <c r="G21" i="7"/>
  <c r="H21" i="7" s="1"/>
  <c r="F21" i="7"/>
  <c r="G20" i="7"/>
  <c r="H20" i="7" s="1"/>
  <c r="F20" i="7"/>
  <c r="H19" i="7"/>
  <c r="G19" i="7"/>
  <c r="F19" i="7"/>
  <c r="G18" i="7"/>
  <c r="H18" i="7" s="1"/>
  <c r="F18" i="7"/>
  <c r="G17" i="7"/>
  <c r="H17" i="7" s="1"/>
  <c r="F17" i="7"/>
  <c r="G16" i="7"/>
  <c r="H16" i="7" s="1"/>
  <c r="F16" i="7"/>
  <c r="H15" i="7"/>
  <c r="G15" i="7"/>
  <c r="F15" i="7"/>
  <c r="G14" i="7"/>
  <c r="H14" i="7" s="1"/>
  <c r="F14" i="7"/>
  <c r="G13" i="7"/>
  <c r="H13" i="7" s="1"/>
  <c r="F13" i="7"/>
  <c r="G12" i="7"/>
  <c r="H12" i="7" s="1"/>
  <c r="F12" i="7"/>
  <c r="J42" i="6"/>
  <c r="K42" i="6" s="1"/>
  <c r="I42" i="6"/>
  <c r="K41" i="6"/>
  <c r="J41" i="6"/>
  <c r="I41" i="6"/>
  <c r="J40" i="6"/>
  <c r="K40" i="6" s="1"/>
  <c r="I40" i="6"/>
  <c r="J39" i="6"/>
  <c r="K39" i="6" s="1"/>
  <c r="I39" i="6"/>
  <c r="J38" i="6"/>
  <c r="K38" i="6" s="1"/>
  <c r="I38" i="6"/>
  <c r="K37" i="6"/>
  <c r="J37" i="6"/>
  <c r="I37" i="6"/>
  <c r="J36" i="6"/>
  <c r="K36" i="6" s="1"/>
  <c r="I36" i="6"/>
  <c r="K35" i="6"/>
  <c r="J35" i="6"/>
  <c r="I35" i="6"/>
  <c r="J34" i="6"/>
  <c r="K34" i="6" s="1"/>
  <c r="I34" i="6"/>
  <c r="K33" i="6"/>
  <c r="J33" i="6"/>
  <c r="I33" i="6"/>
  <c r="J32" i="6"/>
  <c r="K32" i="6" s="1"/>
  <c r="I32" i="6"/>
  <c r="K31" i="6"/>
  <c r="J31" i="6"/>
  <c r="I31" i="6"/>
  <c r="J30" i="6"/>
  <c r="K30" i="6" s="1"/>
  <c r="I30" i="6"/>
  <c r="K29" i="6"/>
  <c r="J29" i="6"/>
  <c r="I29" i="6"/>
  <c r="J28" i="6"/>
  <c r="K28" i="6" s="1"/>
  <c r="I28" i="6"/>
  <c r="K27" i="6"/>
  <c r="J27" i="6"/>
  <c r="I27" i="6"/>
  <c r="J26" i="6"/>
  <c r="K26" i="6" s="1"/>
  <c r="I26" i="6"/>
  <c r="K25" i="6"/>
  <c r="J25" i="6"/>
  <c r="I25" i="6"/>
  <c r="J24" i="6"/>
  <c r="K24" i="6" s="1"/>
  <c r="I24" i="6"/>
  <c r="K23" i="6"/>
  <c r="J23" i="6"/>
  <c r="I23" i="6"/>
  <c r="J22" i="6"/>
  <c r="K22" i="6" s="1"/>
  <c r="I22" i="6"/>
  <c r="K21" i="6"/>
  <c r="J21" i="6"/>
  <c r="I21" i="6"/>
  <c r="J20" i="6"/>
  <c r="K20" i="6" s="1"/>
  <c r="I20" i="6"/>
  <c r="K19" i="6"/>
  <c r="J19" i="6"/>
  <c r="I19" i="6"/>
  <c r="J18" i="6"/>
  <c r="K18" i="6" s="1"/>
  <c r="I18" i="6"/>
  <c r="K17" i="6"/>
  <c r="J17" i="6"/>
  <c r="I17" i="6"/>
  <c r="J16" i="6"/>
  <c r="K16" i="6" s="1"/>
  <c r="I16" i="6"/>
  <c r="K15" i="6"/>
  <c r="J15" i="6"/>
  <c r="I15" i="6"/>
  <c r="J14" i="6"/>
  <c r="K14" i="6" s="1"/>
  <c r="I14" i="6"/>
  <c r="K13" i="6"/>
  <c r="J13" i="6"/>
  <c r="I13" i="6"/>
  <c r="J12" i="6"/>
  <c r="K12" i="6" s="1"/>
  <c r="I12" i="6"/>
  <c r="A12" i="6"/>
  <c r="I281" i="5"/>
  <c r="G281" i="5"/>
  <c r="A281" i="5"/>
  <c r="I280" i="5"/>
  <c r="G280" i="5"/>
  <c r="A280" i="5"/>
  <c r="I279" i="5"/>
  <c r="G279" i="5"/>
  <c r="A279" i="5"/>
  <c r="I278" i="5"/>
  <c r="G278" i="5"/>
  <c r="A278" i="5"/>
  <c r="I277" i="5"/>
  <c r="G277" i="5"/>
  <c r="A277" i="5"/>
  <c r="I276" i="5"/>
  <c r="G276" i="5"/>
  <c r="A276" i="5"/>
  <c r="I275" i="5"/>
  <c r="G275" i="5"/>
  <c r="A275" i="5"/>
  <c r="I274" i="5"/>
  <c r="G274" i="5"/>
  <c r="A274" i="5"/>
  <c r="I273" i="5"/>
  <c r="G273" i="5"/>
  <c r="A273" i="5"/>
  <c r="I272" i="5"/>
  <c r="G272" i="5"/>
  <c r="A272" i="5"/>
  <c r="I271" i="5"/>
  <c r="G271" i="5"/>
  <c r="A271" i="5"/>
  <c r="I270" i="5"/>
  <c r="G270" i="5"/>
  <c r="A270" i="5"/>
  <c r="I269" i="5"/>
  <c r="G269" i="5"/>
  <c r="A269" i="5"/>
  <c r="I268" i="5"/>
  <c r="G268" i="5"/>
  <c r="A268" i="5"/>
  <c r="I267" i="5"/>
  <c r="G267" i="5"/>
  <c r="A267" i="5"/>
  <c r="I266" i="5"/>
  <c r="G266" i="5"/>
  <c r="A266" i="5"/>
  <c r="I260" i="5"/>
  <c r="G260" i="5"/>
  <c r="I259" i="5"/>
  <c r="G259" i="5"/>
  <c r="I258" i="5"/>
  <c r="G258" i="5"/>
  <c r="I257" i="5"/>
  <c r="G257" i="5"/>
  <c r="I256" i="5"/>
  <c r="G256" i="5"/>
  <c r="I255" i="5"/>
  <c r="G255" i="5"/>
  <c r="I254" i="5"/>
  <c r="G254" i="5"/>
  <c r="I247" i="5"/>
  <c r="G247" i="5"/>
  <c r="A247" i="5"/>
  <c r="I246" i="5"/>
  <c r="G246" i="5"/>
  <c r="A246" i="5"/>
  <c r="I245" i="5"/>
  <c r="G245" i="5"/>
  <c r="A245" i="5"/>
  <c r="I244" i="5"/>
  <c r="G244" i="5"/>
  <c r="A244" i="5"/>
  <c r="I243" i="5"/>
  <c r="G243" i="5"/>
  <c r="A243" i="5"/>
  <c r="I242" i="5"/>
  <c r="G242" i="5"/>
  <c r="A242" i="5"/>
  <c r="I241" i="5"/>
  <c r="G241" i="5"/>
  <c r="A241" i="5"/>
  <c r="I240" i="5"/>
  <c r="G240" i="5"/>
  <c r="A240" i="5"/>
  <c r="I239" i="5"/>
  <c r="G239" i="5"/>
  <c r="A239" i="5"/>
  <c r="I238" i="5"/>
  <c r="G238" i="5"/>
  <c r="A238" i="5"/>
  <c r="I237" i="5"/>
  <c r="G237" i="5"/>
  <c r="A237" i="5"/>
  <c r="I236" i="5"/>
  <c r="G236" i="5"/>
  <c r="A236" i="5"/>
  <c r="I235" i="5"/>
  <c r="G235" i="5"/>
  <c r="A235" i="5"/>
  <c r="I234" i="5"/>
  <c r="G234" i="5"/>
  <c r="A234" i="5"/>
  <c r="I233" i="5"/>
  <c r="G233" i="5"/>
  <c r="A233" i="5"/>
  <c r="I232" i="5"/>
  <c r="G232" i="5"/>
  <c r="A232" i="5"/>
  <c r="I231" i="5"/>
  <c r="G231" i="5"/>
  <c r="A231" i="5"/>
  <c r="I225" i="5"/>
  <c r="G225" i="5"/>
  <c r="I224" i="5"/>
  <c r="G224" i="5"/>
  <c r="A224" i="5"/>
  <c r="I218" i="5"/>
  <c r="G218" i="5"/>
  <c r="A218" i="5"/>
  <c r="I217" i="5"/>
  <c r="G217" i="5"/>
  <c r="A217" i="5"/>
  <c r="I216" i="5"/>
  <c r="G216" i="5"/>
  <c r="A216" i="5"/>
  <c r="I215" i="5"/>
  <c r="G215" i="5"/>
  <c r="A215" i="5"/>
  <c r="I214" i="5"/>
  <c r="G214" i="5"/>
  <c r="A214" i="5"/>
  <c r="I213" i="5"/>
  <c r="G213" i="5"/>
  <c r="A213" i="5"/>
  <c r="I212" i="5"/>
  <c r="G212" i="5"/>
  <c r="A212" i="5"/>
  <c r="I211" i="5"/>
  <c r="G211" i="5"/>
  <c r="A211" i="5"/>
  <c r="I210" i="5"/>
  <c r="G210" i="5"/>
  <c r="A210" i="5"/>
  <c r="I209" i="5"/>
  <c r="G209" i="5"/>
  <c r="A209" i="5"/>
  <c r="I208" i="5"/>
  <c r="G208" i="5"/>
  <c r="A208" i="5"/>
  <c r="I207" i="5"/>
  <c r="G207" i="5"/>
  <c r="A207" i="5"/>
  <c r="I206" i="5"/>
  <c r="G206" i="5"/>
  <c r="A206" i="5"/>
  <c r="I205" i="5"/>
  <c r="G205" i="5"/>
  <c r="A205" i="5"/>
  <c r="I204" i="5"/>
  <c r="G204" i="5"/>
  <c r="A204" i="5"/>
  <c r="I203" i="5"/>
  <c r="G203" i="5"/>
  <c r="A203" i="5"/>
  <c r="I202" i="5"/>
  <c r="G202" i="5"/>
  <c r="A202" i="5"/>
  <c r="I201" i="5"/>
  <c r="G201" i="5"/>
  <c r="A201" i="5"/>
  <c r="I200" i="5"/>
  <c r="G200" i="5"/>
  <c r="A200" i="5"/>
  <c r="I199" i="5"/>
  <c r="G199" i="5"/>
  <c r="A199" i="5"/>
  <c r="I198" i="5"/>
  <c r="G198" i="5"/>
  <c r="A198" i="5"/>
  <c r="I190" i="5"/>
  <c r="G190" i="5"/>
  <c r="I184" i="5"/>
  <c r="G184" i="5"/>
  <c r="A184" i="5"/>
  <c r="I183" i="5"/>
  <c r="G183" i="5"/>
  <c r="A183" i="5"/>
  <c r="I182" i="5"/>
  <c r="G182" i="5"/>
  <c r="A182" i="5"/>
  <c r="I181" i="5"/>
  <c r="G181" i="5"/>
  <c r="A181" i="5"/>
  <c r="I180" i="5"/>
  <c r="G180" i="5"/>
  <c r="A180" i="5"/>
  <c r="I179" i="5"/>
  <c r="G179" i="5"/>
  <c r="A179" i="5"/>
  <c r="I178" i="5"/>
  <c r="G178" i="5"/>
  <c r="A178" i="5"/>
  <c r="I177" i="5"/>
  <c r="G177" i="5"/>
  <c r="A177" i="5"/>
  <c r="I176" i="5"/>
  <c r="G176" i="5"/>
  <c r="A176" i="5"/>
  <c r="I175" i="5"/>
  <c r="G175" i="5"/>
  <c r="A175" i="5"/>
  <c r="I174" i="5"/>
  <c r="G174" i="5"/>
  <c r="A174" i="5"/>
  <c r="I173" i="5"/>
  <c r="G173" i="5"/>
  <c r="A173" i="5"/>
  <c r="I172" i="5"/>
  <c r="G172" i="5"/>
  <c r="A172" i="5"/>
  <c r="I165" i="5"/>
  <c r="G165" i="5"/>
  <c r="I163" i="5"/>
  <c r="G163" i="5"/>
  <c r="I157" i="5"/>
  <c r="G157" i="5"/>
  <c r="A157" i="5"/>
  <c r="I156" i="5"/>
  <c r="G156" i="5"/>
  <c r="A156" i="5"/>
  <c r="I155" i="5"/>
  <c r="G155" i="5"/>
  <c r="A155" i="5"/>
  <c r="I154" i="5"/>
  <c r="G154" i="5"/>
  <c r="A154" i="5"/>
  <c r="I153" i="5"/>
  <c r="G153" i="5"/>
  <c r="A153" i="5"/>
  <c r="I152" i="5"/>
  <c r="G152" i="5"/>
  <c r="A152" i="5"/>
  <c r="I151" i="5"/>
  <c r="G151" i="5"/>
  <c r="A151" i="5"/>
  <c r="I150" i="5"/>
  <c r="G150" i="5"/>
  <c r="A150" i="5"/>
  <c r="I149" i="5"/>
  <c r="G149" i="5"/>
  <c r="A149" i="5"/>
  <c r="I148" i="5"/>
  <c r="G148" i="5"/>
  <c r="A148" i="5"/>
  <c r="I147" i="5"/>
  <c r="G147" i="5"/>
  <c r="A147" i="5"/>
  <c r="I146" i="5"/>
  <c r="G146" i="5"/>
  <c r="A146" i="5"/>
  <c r="I145" i="5"/>
  <c r="G145" i="5"/>
  <c r="A145" i="5"/>
  <c r="I144" i="5"/>
  <c r="G144" i="5"/>
  <c r="A144" i="5"/>
  <c r="I143" i="5"/>
  <c r="G143" i="5"/>
  <c r="A143" i="5"/>
  <c r="I142" i="5"/>
  <c r="G142" i="5"/>
  <c r="A142" i="5"/>
  <c r="I141" i="5"/>
  <c r="G141" i="5"/>
  <c r="A141" i="5"/>
  <c r="I140" i="5"/>
  <c r="G140" i="5"/>
  <c r="A140" i="5"/>
  <c r="I139" i="5"/>
  <c r="G139" i="5"/>
  <c r="A139" i="5"/>
  <c r="I138" i="5"/>
  <c r="G138" i="5"/>
  <c r="A138" i="5"/>
  <c r="I137" i="5"/>
  <c r="G137" i="5"/>
  <c r="A137" i="5"/>
  <c r="I136" i="5"/>
  <c r="G136" i="5"/>
  <c r="A136" i="5"/>
  <c r="I135" i="5"/>
  <c r="G135" i="5"/>
  <c r="A135" i="5"/>
  <c r="I134" i="5"/>
  <c r="G134" i="5"/>
  <c r="A134" i="5"/>
  <c r="I133" i="5"/>
  <c r="G133" i="5"/>
  <c r="A133" i="5"/>
  <c r="I132" i="5"/>
  <c r="G132" i="5"/>
  <c r="A132" i="5"/>
  <c r="I131" i="5"/>
  <c r="G131" i="5"/>
  <c r="A131" i="5"/>
  <c r="I130" i="5"/>
  <c r="G130" i="5"/>
  <c r="A130" i="5"/>
  <c r="I129" i="5"/>
  <c r="G129" i="5"/>
  <c r="A129" i="5"/>
  <c r="I128" i="5"/>
  <c r="G128" i="5"/>
  <c r="A128" i="5"/>
  <c r="I127" i="5"/>
  <c r="G127" i="5"/>
  <c r="A127" i="5"/>
  <c r="I126" i="5"/>
  <c r="G126" i="5"/>
  <c r="A126" i="5"/>
  <c r="I125" i="5"/>
  <c r="G125" i="5"/>
  <c r="A125" i="5"/>
  <c r="I124" i="5"/>
  <c r="G124" i="5"/>
  <c r="A124" i="5"/>
  <c r="I123" i="5"/>
  <c r="G123" i="5"/>
  <c r="A123" i="5"/>
  <c r="I122" i="5"/>
  <c r="G122" i="5"/>
  <c r="A122" i="5"/>
  <c r="I121" i="5"/>
  <c r="G121" i="5"/>
  <c r="A121" i="5"/>
  <c r="I120" i="5"/>
  <c r="G120" i="5"/>
  <c r="A120" i="5"/>
  <c r="I119" i="5"/>
  <c r="G119" i="5"/>
  <c r="A119" i="5"/>
  <c r="I118" i="5"/>
  <c r="G118" i="5"/>
  <c r="A118" i="5"/>
  <c r="I117" i="5"/>
  <c r="G117" i="5"/>
  <c r="A117" i="5"/>
  <c r="I116" i="5"/>
  <c r="G116" i="5"/>
  <c r="A116" i="5"/>
  <c r="I115" i="5"/>
  <c r="G115" i="5"/>
  <c r="A115" i="5"/>
  <c r="I114" i="5"/>
  <c r="G114" i="5"/>
  <c r="A114" i="5"/>
  <c r="I113" i="5"/>
  <c r="G113" i="5"/>
  <c r="A113" i="5"/>
  <c r="I112" i="5"/>
  <c r="G112" i="5"/>
  <c r="A112" i="5"/>
  <c r="I111" i="5"/>
  <c r="G111" i="5"/>
  <c r="A111" i="5"/>
  <c r="I110" i="5"/>
  <c r="G110" i="5"/>
  <c r="A110" i="5"/>
  <c r="I109" i="5"/>
  <c r="G109" i="5"/>
  <c r="A109" i="5"/>
  <c r="I108" i="5"/>
  <c r="G108" i="5"/>
  <c r="A108" i="5"/>
  <c r="I107" i="5"/>
  <c r="G107" i="5"/>
  <c r="A107" i="5"/>
  <c r="I106" i="5"/>
  <c r="G106" i="5"/>
  <c r="A106" i="5"/>
  <c r="I105" i="5"/>
  <c r="G105" i="5"/>
  <c r="A105" i="5"/>
  <c r="I104" i="5"/>
  <c r="G104" i="5"/>
  <c r="A104" i="5"/>
  <c r="I103" i="5"/>
  <c r="G103" i="5"/>
  <c r="A103" i="5"/>
  <c r="I102" i="5"/>
  <c r="G102" i="5"/>
  <c r="A102" i="5"/>
  <c r="I101" i="5"/>
  <c r="G101" i="5"/>
  <c r="A101" i="5"/>
  <c r="I100" i="5"/>
  <c r="G100" i="5"/>
  <c r="A100" i="5"/>
  <c r="I99" i="5"/>
  <c r="G99" i="5"/>
  <c r="A99" i="5"/>
  <c r="I98" i="5"/>
  <c r="G98" i="5"/>
  <c r="A98" i="5"/>
  <c r="I97" i="5"/>
  <c r="G97" i="5"/>
  <c r="A97" i="5"/>
  <c r="I96" i="5"/>
  <c r="G96" i="5"/>
  <c r="A96" i="5"/>
  <c r="I95" i="5"/>
  <c r="G95" i="5"/>
  <c r="A95" i="5"/>
  <c r="I92" i="5"/>
  <c r="G92" i="5"/>
  <c r="A92" i="5"/>
  <c r="I91" i="5"/>
  <c r="G91" i="5"/>
  <c r="I90" i="5"/>
  <c r="G90" i="5"/>
  <c r="A90" i="5"/>
  <c r="I89" i="5"/>
  <c r="G89" i="5"/>
  <c r="I88" i="5"/>
  <c r="G88" i="5"/>
  <c r="A88" i="5"/>
  <c r="I87" i="5"/>
  <c r="G87" i="5"/>
  <c r="I86" i="5"/>
  <c r="G86" i="5"/>
  <c r="A86" i="5"/>
  <c r="I85" i="5"/>
  <c r="G85" i="5"/>
  <c r="I84" i="5"/>
  <c r="G84" i="5"/>
  <c r="A84" i="5"/>
  <c r="I83" i="5"/>
  <c r="G83" i="5"/>
  <c r="I82" i="5"/>
  <c r="G82" i="5"/>
  <c r="A82" i="5"/>
  <c r="I76" i="5"/>
  <c r="G76" i="5"/>
  <c r="A76" i="5"/>
  <c r="I70" i="5"/>
  <c r="G70" i="5"/>
  <c r="I69" i="5"/>
  <c r="G69" i="5"/>
  <c r="I68" i="5"/>
  <c r="G68" i="5"/>
  <c r="I67" i="5"/>
  <c r="G67" i="5"/>
  <c r="I66" i="5"/>
  <c r="G66" i="5"/>
  <c r="I65" i="5"/>
  <c r="G65" i="5"/>
  <c r="I64" i="5"/>
  <c r="G64" i="5"/>
  <c r="I63" i="5"/>
  <c r="G63" i="5"/>
  <c r="I62" i="5"/>
  <c r="G62" i="5"/>
  <c r="I61" i="5"/>
  <c r="G61" i="5"/>
  <c r="I60" i="5"/>
  <c r="G60" i="5"/>
  <c r="I59" i="5"/>
  <c r="G59" i="5"/>
  <c r="I58" i="5"/>
  <c r="G58" i="5"/>
  <c r="I57" i="5"/>
  <c r="G57" i="5"/>
  <c r="I56" i="5"/>
  <c r="G56" i="5"/>
  <c r="I55" i="5"/>
  <c r="G55" i="5"/>
  <c r="I54" i="5"/>
  <c r="G54" i="5"/>
  <c r="I53" i="5"/>
  <c r="G53" i="5"/>
  <c r="I52" i="5"/>
  <c r="G52" i="5"/>
  <c r="I51" i="5"/>
  <c r="G51" i="5"/>
  <c r="I50" i="5"/>
  <c r="G50" i="5"/>
  <c r="I49" i="5"/>
  <c r="G49" i="5"/>
  <c r="I48" i="5"/>
  <c r="G48" i="5"/>
  <c r="I47" i="5"/>
  <c r="G47" i="5"/>
  <c r="I46" i="5"/>
  <c r="G46" i="5"/>
  <c r="I45" i="5"/>
  <c r="G45" i="5"/>
  <c r="I44" i="5"/>
  <c r="G44" i="5"/>
  <c r="I43" i="5"/>
  <c r="G43" i="5"/>
  <c r="I42" i="5"/>
  <c r="G42" i="5"/>
  <c r="I41" i="5"/>
  <c r="G41" i="5"/>
  <c r="I40" i="5"/>
  <c r="G40" i="5"/>
  <c r="I39" i="5"/>
  <c r="G39" i="5"/>
  <c r="I38" i="5"/>
  <c r="G38" i="5"/>
  <c r="I37" i="5"/>
  <c r="G37" i="5"/>
  <c r="I36" i="5"/>
  <c r="G36" i="5"/>
  <c r="I35" i="5"/>
  <c r="G35" i="5"/>
  <c r="I34" i="5"/>
  <c r="G34" i="5"/>
  <c r="I33" i="5"/>
  <c r="G33" i="5"/>
  <c r="I32" i="5"/>
  <c r="G32" i="5"/>
  <c r="I31" i="5"/>
  <c r="G31" i="5"/>
  <c r="I30" i="5"/>
  <c r="G30" i="5"/>
  <c r="I29" i="5"/>
  <c r="G29" i="5"/>
  <c r="I28" i="5"/>
  <c r="G28" i="5"/>
  <c r="I27" i="5"/>
  <c r="G27" i="5"/>
  <c r="I26" i="5"/>
  <c r="G26" i="5"/>
  <c r="I25" i="5"/>
  <c r="G25" i="5"/>
  <c r="I24" i="5"/>
  <c r="G24" i="5"/>
  <c r="I23" i="5"/>
  <c r="G23" i="5"/>
  <c r="I22" i="5"/>
  <c r="G22" i="5"/>
  <c r="I21" i="5"/>
  <c r="G21" i="5"/>
  <c r="I20" i="5"/>
  <c r="G20" i="5"/>
  <c r="I19" i="5"/>
  <c r="G19" i="5"/>
  <c r="I18" i="5"/>
  <c r="G18" i="5"/>
  <c r="I17" i="5"/>
  <c r="G17" i="5"/>
  <c r="I16" i="5"/>
  <c r="G16" i="5"/>
  <c r="I15" i="5"/>
  <c r="G15" i="5"/>
  <c r="I14" i="5"/>
  <c r="G14" i="5"/>
  <c r="I13" i="5"/>
  <c r="G13" i="5"/>
</calcChain>
</file>

<file path=xl/sharedStrings.xml><?xml version="1.0" encoding="utf-8"?>
<sst xmlns="http://schemas.openxmlformats.org/spreadsheetml/2006/main" count="1373" uniqueCount="458">
  <si>
    <t>Приложение № 1</t>
  </si>
  <si>
    <t>№ п/п</t>
  </si>
  <si>
    <t>Коды направлений подготовки, специальностей</t>
  </si>
  <si>
    <t>Стоимость обучения по нормативным затратам, руб.</t>
  </si>
  <si>
    <t>Группа</t>
  </si>
  <si>
    <t>Нормативный срок обучения</t>
  </si>
  <si>
    <t>Полная стоимость образовательной программы</t>
  </si>
  <si>
    <t>Бакалавриат</t>
  </si>
  <si>
    <t>01.03.02</t>
  </si>
  <si>
    <t>02.03.01</t>
  </si>
  <si>
    <t>02.03.02</t>
  </si>
  <si>
    <t>04.03.01</t>
  </si>
  <si>
    <t>05.03.02</t>
  </si>
  <si>
    <t>06.03.01</t>
  </si>
  <si>
    <t>07.03.04</t>
  </si>
  <si>
    <t>08.03.01</t>
  </si>
  <si>
    <t>09.03.01</t>
  </si>
  <si>
    <t>09.03.02</t>
  </si>
  <si>
    <t>09.03.03</t>
  </si>
  <si>
    <t>10.03.01</t>
  </si>
  <si>
    <t>11.03.02</t>
  </si>
  <si>
    <t>13.03.01</t>
  </si>
  <si>
    <t>13.03.02</t>
  </si>
  <si>
    <t>15.03.01</t>
  </si>
  <si>
    <t>15.03.06</t>
  </si>
  <si>
    <t>18.03.01</t>
  </si>
  <si>
    <t>19.03.01</t>
  </si>
  <si>
    <t>20.03.01</t>
  </si>
  <si>
    <t>22.03.01</t>
  </si>
  <si>
    <t>22.03.02</t>
  </si>
  <si>
    <t>27.03.04</t>
  </si>
  <si>
    <t>27.03.05</t>
  </si>
  <si>
    <t>29.03.04</t>
  </si>
  <si>
    <t>35.03.01</t>
  </si>
  <si>
    <t>37.03.01</t>
  </si>
  <si>
    <t>38.03.01</t>
  </si>
  <si>
    <t>38.03.02</t>
  </si>
  <si>
    <t>38.03.03</t>
  </si>
  <si>
    <t>38.03.04</t>
  </si>
  <si>
    <t>38.03.05</t>
  </si>
  <si>
    <t>39.03.01</t>
  </si>
  <si>
    <t>39.03.03</t>
  </si>
  <si>
    <t>40.03.01</t>
  </si>
  <si>
    <t>42.03.01</t>
  </si>
  <si>
    <t>42.03.02</t>
  </si>
  <si>
    <t>43.03.02</t>
  </si>
  <si>
    <t>44.03.01</t>
  </si>
  <si>
    <t>Педагогическое образование. Физическая культура и спорт</t>
  </si>
  <si>
    <t>44.03.03</t>
  </si>
  <si>
    <t>44.03.05</t>
  </si>
  <si>
    <t>45.03.01</t>
  </si>
  <si>
    <t>45.03.02</t>
  </si>
  <si>
    <t>Лингвистика. Перевод и переводоведение (английский язык, немецкий язык)</t>
  </si>
  <si>
    <t>46.03.01</t>
  </si>
  <si>
    <t>49.03.01</t>
  </si>
  <si>
    <t>54.03.01</t>
  </si>
  <si>
    <t>Специалитет</t>
  </si>
  <si>
    <t>10.05.02</t>
  </si>
  <si>
    <t>15.05.01</t>
  </si>
  <si>
    <t>38.05.01</t>
  </si>
  <si>
    <t>38.05.02</t>
  </si>
  <si>
    <t>40.05.01</t>
  </si>
  <si>
    <t>40.05.02</t>
  </si>
  <si>
    <t>40.05.03</t>
  </si>
  <si>
    <t>Магистратура</t>
  </si>
  <si>
    <t>02.04.01</t>
  </si>
  <si>
    <t>04.04.01</t>
  </si>
  <si>
    <t>05.04.02</t>
  </si>
  <si>
    <t>05.04.06</t>
  </si>
  <si>
    <t>06.04.01</t>
  </si>
  <si>
    <t>08.04.01</t>
  </si>
  <si>
    <t>09.04.01</t>
  </si>
  <si>
    <t>09.04.02</t>
  </si>
  <si>
    <t>09.04.03</t>
  </si>
  <si>
    <t>13.04.01</t>
  </si>
  <si>
    <t>13.04.02</t>
  </si>
  <si>
    <t>15.04.01</t>
  </si>
  <si>
    <t>18.04.01</t>
  </si>
  <si>
    <t>18.04.02</t>
  </si>
  <si>
    <t>19.04.01</t>
  </si>
  <si>
    <t>20.04.01</t>
  </si>
  <si>
    <t>22.04.01</t>
  </si>
  <si>
    <t>27.04.07</t>
  </si>
  <si>
    <t>35.04.02</t>
  </si>
  <si>
    <t>37.04.01</t>
  </si>
  <si>
    <t>38.04.01</t>
  </si>
  <si>
    <t>38.04.02</t>
  </si>
  <si>
    <t>38.04.04</t>
  </si>
  <si>
    <t>38.04.06</t>
  </si>
  <si>
    <t>39.04.01</t>
  </si>
  <si>
    <t>39.04.02</t>
  </si>
  <si>
    <t>40.04.01</t>
  </si>
  <si>
    <t>42.04.01</t>
  </si>
  <si>
    <t>44.04.01</t>
  </si>
  <si>
    <t>44.04.03</t>
  </si>
  <si>
    <t>45.04.01</t>
  </si>
  <si>
    <t>45.04.02</t>
  </si>
  <si>
    <t>46.04.01</t>
  </si>
  <si>
    <t>51.04.01</t>
  </si>
  <si>
    <t>* Учреждение в соответствии с частью 3 статьи 54 Федерального закона от 29 декабря 2012г. №273-ФЗ "Об образовании в Российской Федерации" вправе увеличивать полную стоимость платной образовательной услуги по договорам об образовании, заключенным при приеме на обучение за счет средств физического и (или) юридического лица за вычетом ранее произведенной оплаты за предыдущие периоды обучения, с учетом уровня инфляции, предусмотренного основными характеристиками федерального бюджета на очередной финансовый и плановый период.</t>
  </si>
  <si>
    <t>Гл. бухгалтер–</t>
  </si>
  <si>
    <t xml:space="preserve">руководитель департамента экономики и финансов                      
</t>
  </si>
  <si>
    <t xml:space="preserve">С.А. Пересторонин </t>
  </si>
  <si>
    <t xml:space="preserve">от </t>
  </si>
  <si>
    <t>№</t>
  </si>
  <si>
    <t>Наименования направлений подготовки, специальностей, образовательных программ</t>
  </si>
  <si>
    <t>Прикладная математика и информатика. Математическое и программное обеспечение информационных систем</t>
  </si>
  <si>
    <t>Математика и компьютерные науки. Математические основы компьютерных наук</t>
  </si>
  <si>
    <t>Фундаментальная информатика и информационные технологии. Разработка программного обеспечения</t>
  </si>
  <si>
    <t>Химия. Медицинская и фармацевтическая химия</t>
  </si>
  <si>
    <t>География. Общая география</t>
  </si>
  <si>
    <t>Градостроительство. Градостроительное проектирование</t>
  </si>
  <si>
    <t>Строительство. Промышленное и гражданское строительство</t>
  </si>
  <si>
    <t>Информатика и вычислительная техника. Программное и аппаратное обеспечение вычислительной техники</t>
  </si>
  <si>
    <t>Информационные системы и технологии. Информационные системы и технологии управления технологическими процессами в промышленности</t>
  </si>
  <si>
    <t>Инфокоммуникационные технологии и системы связи. Сети и системы связи</t>
  </si>
  <si>
    <t>Теплоэнергетика и теплотехника. Промышленная теплоэнергетика</t>
  </si>
  <si>
    <t>Электроэнергетика и электротехника. Электромеханика</t>
  </si>
  <si>
    <t>Электроэнергетика и электротехника. Электропривод и автоматика</t>
  </si>
  <si>
    <t>Машиностроение. Технологии, оборудование и автоматизация машиностроительного производства</t>
  </si>
  <si>
    <t>Мехатроника и робототехника. Приводы робототехнических и мехатронных систем</t>
  </si>
  <si>
    <t>Биотехнология. Фармацевтическая биотехнология</t>
  </si>
  <si>
    <t>Техносферная безопасность. Безопасность технологических процессов и производств</t>
  </si>
  <si>
    <t>Материаловедение и технологии материалов.  Материаловедение и технологии металлов</t>
  </si>
  <si>
    <t>Металлургия. Обработка материалов давлением</t>
  </si>
  <si>
    <t>Инноватика. Управление инновациями в промышленности</t>
  </si>
  <si>
    <t>Лесное дело. Защита и охрана леса</t>
  </si>
  <si>
    <t>Психология. Консультативная психология</t>
  </si>
  <si>
    <t>Экономика. Экономика предприятий и организаций</t>
  </si>
  <si>
    <t>Экономика. Бухгалтерский учет, анализ и аудит</t>
  </si>
  <si>
    <t>Менеджмент. Маркетинг</t>
  </si>
  <si>
    <t>Менеджмент. Управление проектами</t>
  </si>
  <si>
    <t>Управление персоналом. Управление персоналом организации</t>
  </si>
  <si>
    <t>Государственное и муниципальное управление. Региональное управление и местное самоуправление</t>
  </si>
  <si>
    <t>Бизнес-информатика. Архитектура предприятия</t>
  </si>
  <si>
    <t>Социология. Социальные технологии и социальная инженерия</t>
  </si>
  <si>
    <t>Организация работы с молодежью. Молодёжная политика</t>
  </si>
  <si>
    <t>Юриспруденция. Гражданско-правовой профиль</t>
  </si>
  <si>
    <t>Юриспруденция. Уголовно-правовой профиль</t>
  </si>
  <si>
    <t>Реклама и связи с общественностью. Интегрированные коммуникации</t>
  </si>
  <si>
    <t>Специальное (дефектологическое) образование. Логопедия</t>
  </si>
  <si>
    <t>Лингвистика. Перевод и переводоведение (английский язык, китайский язык)</t>
  </si>
  <si>
    <t>История. История России и зарубежных стран</t>
  </si>
  <si>
    <t>49.03.02</t>
  </si>
  <si>
    <t>Физическая культура для лиц с отклонениями в состоянии здоровья (адаптивная физическая культура). Инструктор-методист по адаптивной физической культуре</t>
  </si>
  <si>
    <t>Дизайн. Дизайн виртуальной реальности</t>
  </si>
  <si>
    <t>3а</t>
  </si>
  <si>
    <t>3в</t>
  </si>
  <si>
    <t>Таможенное дело. Правовое обеспечение таможенных процедур</t>
  </si>
  <si>
    <t>Математика и компьютерные науки. Алгебра и дискретная математика</t>
  </si>
  <si>
    <t>Химия. Химия окружающей среды, химическая экспертиза и экологическая безопасность</t>
  </si>
  <si>
    <t>География. Физическая география и ландшафтоведение</t>
  </si>
  <si>
    <t>Экология и природопользование. Геоэкология</t>
  </si>
  <si>
    <t>Строительство. Расчет и конструирование зданий и сооружений промышленного и гражданского назначения</t>
  </si>
  <si>
    <t>Строительство. Контроль и надзор в строительстве</t>
  </si>
  <si>
    <t>Информатика и вычислительная техника. Интеллектуальные системы</t>
  </si>
  <si>
    <t>Информационные системы и технологии. Информационные технологии моделирования, анализа данных и принятия решений в управлении и экономике</t>
  </si>
  <si>
    <t>Прикладная информатика. Машинное обучение и анализ данных</t>
  </si>
  <si>
    <t>Теплоэнергетика и теплотехника. Технология производства тепловой и электрической энергии на электростанциях</t>
  </si>
  <si>
    <t>Электроэнергетика и электротехника. Системы электроснабжения и управление ими</t>
  </si>
  <si>
    <t>Электроэнергетика и электротехника. Управление режимами работы электроэнергетических систем</t>
  </si>
  <si>
    <t>Химическая технология. Технология и переработка полимеров и композитов</t>
  </si>
  <si>
    <t>Химическая технология. Технология электрохимических процессов и защита от коррозии</t>
  </si>
  <si>
    <t>Энерго- и ресурсосберегающие процессы в химической технологии, нефтехимии и биотехнологии. Охрана окружающей среды и рациональное использование природных ресурсов</t>
  </si>
  <si>
    <t>Материаловедение и технологии материалов. Материаловедение, технология получения и обработки металлических материалов со специальными свойствами</t>
  </si>
  <si>
    <t>Наукоемкие технологии и экономика инноваций. Экономика и управление инновационными наукоемкими проектами</t>
  </si>
  <si>
    <t>Технология лесозаготовительных и деревоперерабатывающих производств. Технология деревообработки</t>
  </si>
  <si>
    <t>Психология. Психология личности</t>
  </si>
  <si>
    <t>Экономика. Экономическая безопасность организации</t>
  </si>
  <si>
    <t>Экономика. Бухгалтерский учет и контроль</t>
  </si>
  <si>
    <t>Государственное и муниципальное управление. Государственное и региональное управление</t>
  </si>
  <si>
    <t>Торговое дело. Стратегии и инновации в коммерции</t>
  </si>
  <si>
    <t>Социология. Комплексный социальный анализ</t>
  </si>
  <si>
    <t>Социальная работа. Социальная работа с разными группами населения</t>
  </si>
  <si>
    <t>Педагогическое образование. Управление проектами и программами в образовании</t>
  </si>
  <si>
    <t>Педагогическое образование. Педагогика одаренности</t>
  </si>
  <si>
    <t>Педагогическое образование. Инновационные процессы в технологическом образовании</t>
  </si>
  <si>
    <t>Специальное (дефектологическое) образование. Логопедическая работа в системе образования</t>
  </si>
  <si>
    <t>Филология. Русский язык как иностранный</t>
  </si>
  <si>
    <t>История. Новая и новейшая история России и стран Запада</t>
  </si>
  <si>
    <t>Культурология. Социокультурное проектирование</t>
  </si>
  <si>
    <t>Очная форма обучения</t>
  </si>
  <si>
    <t>Очно-заочная форма обучения с применением дистанционных образовательных технологий</t>
  </si>
  <si>
    <t>Заочная форма обучения</t>
  </si>
  <si>
    <t>Экономика. Финансы и кредит</t>
  </si>
  <si>
    <t>Педагогическое образование. Начальное образование</t>
  </si>
  <si>
    <t>Физическая культура. Тренер</t>
  </si>
  <si>
    <t>49.04.01</t>
  </si>
  <si>
    <t>49.04.02</t>
  </si>
  <si>
    <t>Физическая культура для лиц с отклонениями в состоянии здоровья (адаптивная физическая культура). Адаптивная физическая реабилитация</t>
  </si>
  <si>
    <t>Заочная форма обучения с применением дистанционных образовательных технологий</t>
  </si>
  <si>
    <t>38.06.01</t>
  </si>
  <si>
    <t>44.06.01</t>
  </si>
  <si>
    <t>45.06.01</t>
  </si>
  <si>
    <t>46.06.01</t>
  </si>
  <si>
    <t>08.06.01</t>
  </si>
  <si>
    <t>Приложение № 2</t>
  </si>
  <si>
    <t>Приложение № 3</t>
  </si>
  <si>
    <t>38.02.01</t>
  </si>
  <si>
    <t>38.02.06</t>
  </si>
  <si>
    <t>Финансы, базовая подготовка</t>
  </si>
  <si>
    <t>49.02.01</t>
  </si>
  <si>
    <t>Физическая культура, углубленная подготовка</t>
  </si>
  <si>
    <t>09.02.07</t>
  </si>
  <si>
    <t>Информационные системы и программирование</t>
  </si>
  <si>
    <t>Срок освоения образовательной программы</t>
  </si>
  <si>
    <t>1 год 10 мес.</t>
  </si>
  <si>
    <t>2 года 10 мес.</t>
  </si>
  <si>
    <t>3 года 10 мес.</t>
  </si>
  <si>
    <t>Правоохранительная деятельность. Административная деятельность полиции</t>
  </si>
  <si>
    <t>Строительство. Информационное моделирование в строительстве</t>
  </si>
  <si>
    <t>Педагогическое образование. Физкультурно-оздоровительные образовательные технологии</t>
  </si>
  <si>
    <t>Лингвистика. Перевод и переводоведение</t>
  </si>
  <si>
    <t>40.06.01</t>
  </si>
  <si>
    <r>
      <t>Туризм.</t>
    </r>
    <r>
      <rPr>
        <sz val="12"/>
        <rFont val="Calibri"/>
        <family val="2"/>
        <charset val="204"/>
        <scheme val="minor"/>
      </rPr>
      <t xml:space="preserve"> </t>
    </r>
    <r>
      <rPr>
        <sz val="12"/>
        <rFont val="Times New Roman"/>
        <family val="1"/>
        <charset val="204"/>
      </rPr>
      <t xml:space="preserve">Технология и организация туроператорских и турагентских услуг </t>
    </r>
  </si>
  <si>
    <t>44.02.01</t>
  </si>
  <si>
    <t>44.02.02</t>
  </si>
  <si>
    <t>Дошкольное образование</t>
  </si>
  <si>
    <t>Преподавание в начальных классах</t>
  </si>
  <si>
    <t>Стоимость платных образовательных услуг по образовательным программам среднего профессионального образования для лиц, зачисленных на первый курс в 2022/2023 учебном году</t>
  </si>
  <si>
    <t>в 2022-2023 учебном году</t>
  </si>
  <si>
    <t>Стоимость платных образовательных услуг по образовательным программам высшего образованмия - программам подготовки научно-педагогических кадров в аспирантуре для лиц, зачисленных на первый курс в 2022/2023 учебном году</t>
  </si>
  <si>
    <t>04.06.01</t>
  </si>
  <si>
    <t>Шифр и наименование группы научных специальностей</t>
  </si>
  <si>
    <t>Шифр и наименование научной специальности</t>
  </si>
  <si>
    <t>1.4 Химические науки</t>
  </si>
  <si>
    <t>1.4.4. Физическая химия</t>
  </si>
  <si>
    <t>5.2.3 Региональная и отраслевая экономика</t>
  </si>
  <si>
    <t>5.2. Экономика</t>
  </si>
  <si>
    <t>5.2.4 Финансы</t>
  </si>
  <si>
    <t>5.2.6 Менеджмент</t>
  </si>
  <si>
    <t>5.1 Право</t>
  </si>
  <si>
    <t>5.1.2 Публично-правовые (государственно-правовые) науки</t>
  </si>
  <si>
    <t>5.6. Исторические науки</t>
  </si>
  <si>
    <t>5.6.1 Отечественная история</t>
  </si>
  <si>
    <t>5.6.2 Всеобщая история</t>
  </si>
  <si>
    <t>5.8 Педагогика</t>
  </si>
  <si>
    <t>Направленность (профиль) программы аспирантуры (приналичии)</t>
  </si>
  <si>
    <t xml:space="preserve"> -</t>
  </si>
  <si>
    <t>5.9 Филология</t>
  </si>
  <si>
    <t>5.9.1 Русская литература и литературы народов Российской федерации</t>
  </si>
  <si>
    <t>5.9.2 Литературы народов мира</t>
  </si>
  <si>
    <t>5.9.5 Русский язык. Языки народов России</t>
  </si>
  <si>
    <t>5.9.6 Языки народов зарубежных стран (с указанием конкретного языка или группы языков)</t>
  </si>
  <si>
    <t>Языки народов зарубежных стран (германские языки)</t>
  </si>
  <si>
    <t xml:space="preserve">Информационные системы и технологии. </t>
  </si>
  <si>
    <t xml:space="preserve">Прикладная информатика. </t>
  </si>
  <si>
    <t>Юриспруденция</t>
  </si>
  <si>
    <t>Физическая культура для лиц сотклонениями в состоянии здоровья (адаптивная физическая культура) Инструктор-методист по адаптивной физической культуре</t>
  </si>
  <si>
    <t>Бакалавриат для иностранных граждан</t>
  </si>
  <si>
    <t>Лингвистика. Русский и английский языки для иностранных граждан</t>
  </si>
  <si>
    <t>Правовое обеспечение национальной безопасности</t>
  </si>
  <si>
    <t>Судебная экспертиза</t>
  </si>
  <si>
    <t>Химия. Водородная и электрохимическая энергетика</t>
  </si>
  <si>
    <t>Биология. Молекулярная биология</t>
  </si>
  <si>
    <t>Биология. Разработка фитокосметических средств</t>
  </si>
  <si>
    <t>Педагогическое образование. Филологические практики духовно-нравственного воспитания</t>
  </si>
  <si>
    <t>Экономическая безопасность. Экономико-правовое обеспечение экономической безопасности. Диагностика и обеспечение экономической безопасности хозяйствующих субъектов</t>
  </si>
  <si>
    <t>Педагогическое образование. Проектирование образовательных программ (менеджмент в образовании)</t>
  </si>
  <si>
    <t>Прием 2020/2021</t>
  </si>
  <si>
    <t>Прием 2022/2023</t>
  </si>
  <si>
    <t xml:space="preserve">Стоимость платных образовательных услуг по образовательным программам высшего образованмия - программам  магистратуры  </t>
  </si>
  <si>
    <t>?</t>
  </si>
  <si>
    <t>к приказу ВятГУ</t>
  </si>
  <si>
    <t>Стоимость обучения, руб.</t>
  </si>
  <si>
    <t>Стоимость платных образовательных услуг по образовательным программам высшего образованмия - программам бакалавриата, программам специалитета, программам магистратуры  для лиц, зачисленных на первый курс в 2023/2024 учебном году</t>
  </si>
  <si>
    <t>в 2023/2024 учебном году</t>
  </si>
  <si>
    <t>Биология. Контроль качества лекарственных средств</t>
  </si>
  <si>
    <t>Биология. Биотехнология</t>
  </si>
  <si>
    <t>Биология. Технологии парфюмерно-косметических средств</t>
  </si>
  <si>
    <t>Информатика и вычислительная техника. Инженерия программного и аппаратного обеспечения</t>
  </si>
  <si>
    <t>Информационная безопасность. Безопасность автоматизированных систем (по отрасли или в сфере профессиональной деятельности)</t>
  </si>
  <si>
    <t>Электроэнергетика и электротехника. Электротехника</t>
  </si>
  <si>
    <t>Электроэнергетика и электротехника. Электроэнергетика</t>
  </si>
  <si>
    <t>Химическая технология. Химическая технология металлов и соединений металлов</t>
  </si>
  <si>
    <t>Химическая технология. Промэкология, утилизация отходов и экологический менеджмент в химической и нефтехимической промышленности</t>
  </si>
  <si>
    <t>Химическая технология. Технология полимеров и продуктов переработки нефти</t>
  </si>
  <si>
    <t>Управление в технических системах. Информационные технологии в системах управления</t>
  </si>
  <si>
    <t>Технология художественной обработки материалов. Промышленный дизайн</t>
  </si>
  <si>
    <t>Юриспруденция. Цифровой юрист</t>
  </si>
  <si>
    <t>Журналистика. Творческие индустрии и медиабизнес</t>
  </si>
  <si>
    <t>Педагогическое образование (с двумя профилями подготовки). Предметное обучение, Технологии обучения и воспитания</t>
  </si>
  <si>
    <t>Филология. Современные технологии филологического образования</t>
  </si>
  <si>
    <t>Лингвистика. Лингвистическое обеспечение международного бизнеса</t>
  </si>
  <si>
    <t>Информационная безопасность телекоммуникационных систем</t>
  </si>
  <si>
    <t>Информационная безопасность телекоммуникационных систем. Системы подвижной цифровой защищенной связи</t>
  </si>
  <si>
    <t>Проектирование технологических машин и комплексов. Проектирование технологических комплексов в машиностроении. Конструкторско-технологическое обеспечение технологических комплексов в машиностроении</t>
  </si>
  <si>
    <t>Правовое обеспечение национальной безопасности. Гражданско-правовая специализация</t>
  </si>
  <si>
    <t>Правовое обеспечение национальной безопасности. Уголовно-правовая специализация</t>
  </si>
  <si>
    <t>Судебная экспертиза. Экономические экспертизы</t>
  </si>
  <si>
    <t xml:space="preserve">Химия. Новые функциональные материалы </t>
  </si>
  <si>
    <t xml:space="preserve">Строительство. Здания энергоэффективного жизненного цикла </t>
  </si>
  <si>
    <t>Электроэнергетика и электротехника. Цифровая защита и автоматика в электроэнергетике</t>
  </si>
  <si>
    <t>Техносферная безопасность. Инспекция труда</t>
  </si>
  <si>
    <t xml:space="preserve">Юриспруденция. Цивилистика: материальные и процессуальные аспекты </t>
  </si>
  <si>
    <t>Юриспруденция. Организация юридической службы</t>
  </si>
  <si>
    <t>Юриспруденция. Защита трудовых и социальных прав</t>
  </si>
  <si>
    <t>Юриспруденция. Адвокатура и нотариат</t>
  </si>
  <si>
    <t>Юриспруденция. Теория и практика применения уголовного и уголовно-процессуального закона</t>
  </si>
  <si>
    <t>Юриспруденция. Прокурорская и судебная деятельность</t>
  </si>
  <si>
    <t>Юриспруденция. Правовое обеспечение государственного и муниципального управления</t>
  </si>
  <si>
    <t>Педагогическое образование. Когнитивные технологии в образовании</t>
  </si>
  <si>
    <t>Педагогическое образование. Современная лингводидактика и технология обучения иностранным языкам</t>
  </si>
  <si>
    <t>Педагогическое образование. Методология исторического образования</t>
  </si>
  <si>
    <t>Филология. Русская литература</t>
  </si>
  <si>
    <t>47.04.01</t>
  </si>
  <si>
    <t>Философия. Социальная философия</t>
  </si>
  <si>
    <t>15.02.10</t>
  </si>
  <si>
    <t>Мехатроника и мобильная робототехника (по отраслям) на базе основного общего</t>
  </si>
  <si>
    <t>3 г. 10 мес.</t>
  </si>
  <si>
    <t>21.02.19</t>
  </si>
  <si>
    <t>Землеустройство на базе основного общего</t>
  </si>
  <si>
    <t>3 год 10 мес.</t>
  </si>
  <si>
    <t>Экономика и бухгалтерский учет (по отраслям), на базе среднего общего</t>
  </si>
  <si>
    <t>40.02.04</t>
  </si>
  <si>
    <t>1.5.11 Микробиология</t>
  </si>
  <si>
    <t>1.5. Биологические науки</t>
  </si>
  <si>
    <t>1.5.15 Экология</t>
  </si>
  <si>
    <t>1.5.5 Физиология человека и животных</t>
  </si>
  <si>
    <t>1.5.6 Биотехнология</t>
  </si>
  <si>
    <t>2.2. Электроника, фотоника, приборостроение и связь</t>
  </si>
  <si>
    <t>2.2.13 Радиотехника, в том числе системы и устройства телевидения</t>
  </si>
  <si>
    <t>2.3. Информационные технологии и телекоммуникации</t>
  </si>
  <si>
    <t>2.3.2. Вычислительные системы и их элементы</t>
  </si>
  <si>
    <t>2.3.8. Информатика и информационные процессы</t>
  </si>
  <si>
    <t>2.4. Энергетика и электротехника</t>
  </si>
  <si>
    <t>2.4.3. Электроэнергетика</t>
  </si>
  <si>
    <t>2.4.7. Турбомашины и поршневые двигатели</t>
  </si>
  <si>
    <t>2.5. Машиностроение</t>
  </si>
  <si>
    <t>2.5.5. Технология и оборудование механической и физико-технической обработки</t>
  </si>
  <si>
    <t>4.3. Агроинженерия и пищевые технологии</t>
  </si>
  <si>
    <t>4.3.4. Технологии, машины и оборудование для лесного хозяйства и переработки древесины</t>
  </si>
  <si>
    <t>5.7.1 Онтология и теория познания</t>
  </si>
  <si>
    <t>5.7. Философия</t>
  </si>
  <si>
    <t>5.8.1. Общая педагогика, история педагогики и образования</t>
  </si>
  <si>
    <t>5.8.2 Теория и методика обучения и воспитания (по областям и уровням образования). Теория и методика обучения и воспитания (технология и общетехнические дисциплины)</t>
  </si>
  <si>
    <t>5.8.2 Теория и методика обучения и воспитания (по областям и уровням образования). Теория и методика обучения и воспитания (математика)</t>
  </si>
  <si>
    <t>5.8.4 Физическая культура и профессиональная физическая подготовка</t>
  </si>
  <si>
    <t>5.8.6 Оздоровительная и адаптивная физическая культура</t>
  </si>
  <si>
    <t xml:space="preserve"> Теория и методика обучения и воспитания (технология и общетехнические дисциплины)</t>
  </si>
  <si>
    <t>Теория и методика обучения и воспитания (математика)</t>
  </si>
  <si>
    <t>5.9.9 Медиакоммуникации и журналистика</t>
  </si>
  <si>
    <t>5.10. Искусствоведение и культурология</t>
  </si>
  <si>
    <t>5.10.1. Теория и история культуры, искусства</t>
  </si>
  <si>
    <t>5.10.4. Библиотековедение, библиографоведение книговедение</t>
  </si>
  <si>
    <t>Землеустройство на базе среднего общего</t>
  </si>
  <si>
    <t>Экономика и бухгалтерский учет (по отраслям) на базе среднего общего</t>
  </si>
  <si>
    <t>2 г. 10 мес.</t>
  </si>
  <si>
    <t>Финансы на базе среднего общего</t>
  </si>
  <si>
    <t>Юриспруденция на базе среднего общего</t>
  </si>
  <si>
    <t>Дошкольное образование на базе среднего общего</t>
  </si>
  <si>
    <t>Преподавание в начальных классах на базе среднего общего</t>
  </si>
  <si>
    <t>Педагогическое образование. Физико-математическое образование</t>
  </si>
  <si>
    <t>Педагогическое образование. Дошкольное образование</t>
  </si>
  <si>
    <t>51.03.01</t>
  </si>
  <si>
    <t>Культурология. Культура массовых коммуникаций</t>
  </si>
  <si>
    <t>Цивилистика: материальные и процессуальные аспекты</t>
  </si>
  <si>
    <t>Организация юридической службы</t>
  </si>
  <si>
    <t>Адвокатура и нотариат</t>
  </si>
  <si>
    <t>Защита трудовых и социальных прав</t>
  </si>
  <si>
    <t>Прокурорская и судебная деятельность</t>
  </si>
  <si>
    <t>Теория и практика применения уголовного и уголовно-процессуального закона</t>
  </si>
  <si>
    <t>Правовое обеспечение государственного и муниципального управления</t>
  </si>
  <si>
    <t>38.04.08</t>
  </si>
  <si>
    <t>Финансы и кредит. Корпоративные финансы</t>
  </si>
  <si>
    <t>Юриспруденция. Цивилистика: материальные и процессуальные аспекты</t>
  </si>
  <si>
    <t>Лингвистика. Иностранные языки в практике обучения и коммуникаций (Образовательная программа реализуется на английском)</t>
  </si>
  <si>
    <t>Магистратура для иностранных граждан</t>
  </si>
  <si>
    <t>в 2022/2023 учебном году</t>
  </si>
  <si>
    <t>Служебная Фомина С.В.</t>
  </si>
  <si>
    <t>Служебная Меркулова И.А.</t>
  </si>
  <si>
    <t>Химия. Химия новых функциональных материалов</t>
  </si>
  <si>
    <t>Биология</t>
  </si>
  <si>
    <t>Информатика и вычислительная техника</t>
  </si>
  <si>
    <t>Информационная безопасность</t>
  </si>
  <si>
    <t>Инфокоммуникационные технологии и системы связи</t>
  </si>
  <si>
    <t>Теплоэнергетика и теплотехника</t>
  </si>
  <si>
    <t>Электроэнергетика и электротехника</t>
  </si>
  <si>
    <t>Химическая технология</t>
  </si>
  <si>
    <t>Управление в технических системах</t>
  </si>
  <si>
    <t>Экономика</t>
  </si>
  <si>
    <t>Менеджмент</t>
  </si>
  <si>
    <t>Юриспрудения</t>
  </si>
  <si>
    <t>Мехатроника и мобильная робототехника (по отраслям)</t>
  </si>
  <si>
    <t>Финансы</t>
  </si>
  <si>
    <t>Землеустройство</t>
  </si>
  <si>
    <t>1.4.6. Электрохимия</t>
  </si>
  <si>
    <t>1.5.11. Микробиология</t>
  </si>
  <si>
    <t>2.1. Строительство и архитектура</t>
  </si>
  <si>
    <t>2.1.1.Строительные конструкции, здания и сооружения</t>
  </si>
  <si>
    <t>2.1.9. Строительная механика</t>
  </si>
  <si>
    <t>1.5.5. Физиология человека и животных</t>
  </si>
  <si>
    <t>1.5.15. Экология</t>
  </si>
  <si>
    <t>2.1.5. Строительные материалы и изделия</t>
  </si>
  <si>
    <t>2.2. Электроника, фотоника приборостроение и связь</t>
  </si>
  <si>
    <t>2.2.13. Радиотехника, в том сисле системы и устройства телевидения</t>
  </si>
  <si>
    <t>2.6. Химические технологии, науки о материалах, металлургия</t>
  </si>
  <si>
    <t>2.6.1. Металловедение и термическая обработка металлов и сплавов</t>
  </si>
  <si>
    <t>Физическая химия</t>
  </si>
  <si>
    <t>Электрохимия</t>
  </si>
  <si>
    <t>Физиология человека и животных</t>
  </si>
  <si>
    <t>Микробиология</t>
  </si>
  <si>
    <t>Экология</t>
  </si>
  <si>
    <t>Строительные конструкции, здания и сооружения</t>
  </si>
  <si>
    <t>Строительные материалы и изделия</t>
  </si>
  <si>
    <t>Строительная механика</t>
  </si>
  <si>
    <t>Радиотехника, в том сисле системы и устройства телевидения</t>
  </si>
  <si>
    <t>Вычислительные системы и их элементы</t>
  </si>
  <si>
    <t>Информатика и информационные процессы</t>
  </si>
  <si>
    <t>Турбомашины и поршневые двигатели</t>
  </si>
  <si>
    <t>Технология и оборудование механической и физико-технической обработки</t>
  </si>
  <si>
    <t>Металловедение и термическая обработка металлов и сплавов</t>
  </si>
  <si>
    <t>Технологии, машины и оборудование для лесного хозяйства и переработки древесины</t>
  </si>
  <si>
    <t>5.1.2. Публично-правовые (государственно-правовые) науки</t>
  </si>
  <si>
    <t>Публично-правовые (государственно-правовые) науки</t>
  </si>
  <si>
    <t>Региональная и отраслевая экономика</t>
  </si>
  <si>
    <t>Отечественная история</t>
  </si>
  <si>
    <t>Всеобщая история</t>
  </si>
  <si>
    <t>Онтология и теория познания</t>
  </si>
  <si>
    <t>Общая педагогика, история педагогики и образования</t>
  </si>
  <si>
    <t>Теория и методика обучения и воспитания (по областям и уровням образования). Теория и методика обучения и воспитания (технология и общетехнические дисциплины)</t>
  </si>
  <si>
    <t>Теория и методика обучения и воспитания (по областям и уровням образования). Теория и методика обучения и воспитания (математика)</t>
  </si>
  <si>
    <t>Русская литература и литературы народов Российской федерации</t>
  </si>
  <si>
    <t>Литературы народов мира</t>
  </si>
  <si>
    <t>Русский язык. Языки народов России</t>
  </si>
  <si>
    <t>Медиакоммуникации и журналистика</t>
  </si>
  <si>
    <t>Теория и история культуры, искусства</t>
  </si>
  <si>
    <t>Библиотековедение, библиографоведение книговедение</t>
  </si>
  <si>
    <t>в 2024/2025 учебном году</t>
  </si>
  <si>
    <t>42.02.01</t>
  </si>
  <si>
    <t>Реклама</t>
  </si>
  <si>
    <t>Стоимость платных образовательных услуг по образовательным программам среднего профессионального образования для лиц, зачисленных на первый курс в 2024/2025 учебном году</t>
  </si>
  <si>
    <t>Стоимость платных образовательных услуг по образовательным программам высшего образованмия - программам подготовки научно-педагогических кадров в аспирантуре для лиц, зачисленных на первый курс в 2024/2025 учебном году</t>
  </si>
  <si>
    <t>Стоимость платных образовательных услуг по образовательным программам высшего образованмия - программам бакалавриата, программам специалитета, программам магистратуры  для лиц, зачисленных на первый курс в 2024/2025 учебном году</t>
  </si>
  <si>
    <t>География. Геоинформационные технологии в моделировании географических процессов</t>
  </si>
  <si>
    <t>Лесное дело. Современные цифровые технологии лесных и урбоэкосистем</t>
  </si>
  <si>
    <t>Реклама и связи с общественностью. Продюссирование и создание рекламы</t>
  </si>
  <si>
    <t>Филология. Прикладная филология</t>
  </si>
  <si>
    <t>Лингвистика. Иностранные языки и мультимодальная коммуникация</t>
  </si>
  <si>
    <t>Химия. Химия фармацевтических субстанций и медицинских материалов</t>
  </si>
  <si>
    <t>Экология и природопользование. Биологические ресурсы</t>
  </si>
  <si>
    <t>Строительство. Судебная строительно-техническая и стоимостная экспертиза объектов недвижимости</t>
  </si>
  <si>
    <t>Химическая технология. Технология шинного производства</t>
  </si>
  <si>
    <t>Педагогическое образование. Информатизация образования</t>
  </si>
  <si>
    <t>Педагогическое образование. Литературная культура в образовании</t>
  </si>
  <si>
    <t>Филология. Когнитивная компьютерная лингвистика</t>
  </si>
  <si>
    <t>Лингвистика. Иностранные языки в практике обучения и коммуникации</t>
  </si>
  <si>
    <t>39.03.02</t>
  </si>
  <si>
    <t>Социальная работа. Социальная работа в различных сферах жизнедеятельности</t>
  </si>
  <si>
    <t>Туризм. Технология и организация туроператорских и турагенских услуг</t>
  </si>
  <si>
    <t>Строительство.Судебная строительно-техническая и стоимостная экспертиза объектов недвижимости</t>
  </si>
  <si>
    <t>Предложение Медова</t>
  </si>
  <si>
    <t>2 год 10 мес.</t>
  </si>
  <si>
    <t>Физическая культура</t>
  </si>
  <si>
    <t xml:space="preserve">руководитель Департамента экономики и финансов                      
</t>
  </si>
  <si>
    <t>от ___.___.2024 № ________</t>
  </si>
  <si>
    <t>Главный  бухгалтер –</t>
  </si>
  <si>
    <t>Главный бухгалтер 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</si>
</sst>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₽_-;\-* #,##0.00\ _₽_-;_-* &quot;-&quot;??\ _₽_-;_-@_-"/>
    <numFmt numFmtId="164" formatCode="_-* #,##0.00_-;\-* #,##0.00_-;_-* &quot;-&quot;??_-;_-@_-"/>
    <numFmt numFmtId="165" formatCode="_-* #,##0_-;\-* #,##0_-;_-* &quot;-&quot;??_-;_-@_-"/>
  </numFmts>
  <fonts count="11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sz val="12"/>
      <name val="Times New Roman"/>
      <family val="1"/>
      <charset val="204"/>
    </font>
    <font>
      <sz val="13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1"/>
      <color theme="1"/>
      <name val="Calibri"/>
      <family val="2"/>
      <scheme val="minor"/>
    </font>
    <font>
      <sz val="12"/>
      <name val="Calibri"/>
      <family val="2"/>
      <charset val="204"/>
      <scheme val="minor"/>
    </font>
    <font>
      <sz val="13"/>
      <color rgb="FF22272F"/>
      <name val="Times New Roman"/>
      <family val="1"/>
      <charset val="204"/>
    </font>
    <font>
      <sz val="12"/>
      <color rgb="FF22272F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B0F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7" fillId="0" borderId="0" applyFont="0" applyFill="0" applyBorder="0" applyAlignment="0" applyProtection="0"/>
  </cellStyleXfs>
  <cellXfs count="181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1" fillId="0" borderId="0" xfId="0" applyFont="1" applyFill="1" applyAlignment="1">
      <alignment horizontal="right"/>
    </xf>
    <xf numFmtId="0" fontId="2" fillId="0" borderId="0" xfId="0" applyFont="1" applyFill="1" applyAlignment="1">
      <alignment horizontal="right" vertical="center"/>
    </xf>
    <xf numFmtId="0" fontId="5" fillId="0" borderId="0" xfId="0" applyFont="1" applyFill="1" applyAlignment="1">
      <alignment horizontal="right" vertical="center"/>
    </xf>
    <xf numFmtId="0" fontId="1" fillId="0" borderId="0" xfId="0" applyFont="1" applyFill="1" applyAlignment="1">
      <alignment horizontal="left"/>
    </xf>
    <xf numFmtId="0" fontId="4" fillId="0" borderId="1" xfId="0" applyFont="1" applyFill="1" applyBorder="1" applyAlignment="1">
      <alignment horizontal="center" vertical="center"/>
    </xf>
    <xf numFmtId="49" fontId="1" fillId="0" borderId="0" xfId="0" applyNumberFormat="1" applyFont="1" applyFill="1" applyAlignment="1">
      <alignment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right"/>
    </xf>
    <xf numFmtId="49" fontId="4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right" vertical="center"/>
    </xf>
    <xf numFmtId="0" fontId="4" fillId="0" borderId="0" xfId="0" applyFont="1" applyFill="1"/>
    <xf numFmtId="0" fontId="6" fillId="0" borderId="0" xfId="0" applyFont="1" applyFill="1" applyBorder="1" applyAlignment="1">
      <alignment horizontal="center"/>
    </xf>
    <xf numFmtId="3" fontId="4" fillId="0" borderId="2" xfId="0" applyNumberFormat="1" applyFont="1" applyFill="1" applyBorder="1" applyAlignment="1">
      <alignment horizontal="center" vertical="center"/>
    </xf>
    <xf numFmtId="3" fontId="4" fillId="0" borderId="1" xfId="0" applyNumberFormat="1" applyFont="1" applyFill="1" applyBorder="1" applyAlignment="1">
      <alignment horizontal="right" vertical="center"/>
    </xf>
    <xf numFmtId="0" fontId="4" fillId="0" borderId="0" xfId="0" applyFont="1" applyFill="1" applyAlignment="1">
      <alignment horizontal="center" vertical="center"/>
    </xf>
    <xf numFmtId="3" fontId="4" fillId="0" borderId="0" xfId="0" applyNumberFormat="1" applyFont="1" applyFill="1" applyBorder="1" applyAlignment="1">
      <alignment horizontal="right" vertical="center"/>
    </xf>
    <xf numFmtId="49" fontId="4" fillId="0" borderId="0" xfId="0" applyNumberFormat="1" applyFont="1" applyFill="1" applyAlignment="1">
      <alignment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center" vertical="center" wrapText="1"/>
    </xf>
    <xf numFmtId="165" fontId="4" fillId="0" borderId="1" xfId="1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 wrapText="1"/>
    </xf>
    <xf numFmtId="165" fontId="4" fillId="0" borderId="0" xfId="1" applyNumberFormat="1" applyFont="1" applyFill="1" applyBorder="1" applyAlignment="1">
      <alignment horizontal="center" vertical="center"/>
    </xf>
    <xf numFmtId="165" fontId="4" fillId="0" borderId="0" xfId="1" applyNumberFormat="1" applyFont="1" applyFill="1" applyBorder="1" applyAlignment="1">
      <alignment horizontal="right" vertical="center"/>
    </xf>
    <xf numFmtId="49" fontId="4" fillId="0" borderId="0" xfId="0" applyNumberFormat="1" applyFont="1" applyFill="1" applyAlignment="1">
      <alignment horizontal="center" vertical="center"/>
    </xf>
    <xf numFmtId="0" fontId="4" fillId="0" borderId="1" xfId="0" applyFont="1" applyFill="1" applyBorder="1" applyAlignment="1">
      <alignment horizontal="right" vertical="center" wrapText="1"/>
    </xf>
    <xf numFmtId="0" fontId="4" fillId="0" borderId="0" xfId="0" applyFont="1" applyFill="1" applyAlignment="1">
      <alignment wrapText="1"/>
    </xf>
    <xf numFmtId="0" fontId="4" fillId="0" borderId="5" xfId="0" applyFont="1" applyFill="1" applyBorder="1" applyAlignment="1">
      <alignment vertical="center" wrapText="1"/>
    </xf>
    <xf numFmtId="49" fontId="4" fillId="0" borderId="9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left" vertical="center" wrapText="1"/>
    </xf>
    <xf numFmtId="3" fontId="4" fillId="2" borderId="1" xfId="0" applyNumberFormat="1" applyFont="1" applyFill="1" applyBorder="1" applyAlignment="1">
      <alignment horizontal="right" vertical="center"/>
    </xf>
    <xf numFmtId="49" fontId="4" fillId="0" borderId="0" xfId="0" applyNumberFormat="1" applyFont="1" applyFill="1" applyBorder="1" applyAlignment="1">
      <alignment horizontal="center" vertical="center" wrapText="1"/>
    </xf>
    <xf numFmtId="3" fontId="4" fillId="0" borderId="0" xfId="0" applyNumberFormat="1" applyFont="1" applyFill="1" applyBorder="1" applyAlignment="1">
      <alignment horizontal="center" vertical="center"/>
    </xf>
    <xf numFmtId="3" fontId="4" fillId="0" borderId="1" xfId="0" applyNumberFormat="1" applyFont="1" applyFill="1" applyBorder="1" applyAlignment="1">
      <alignment horizontal="center" vertical="center"/>
    </xf>
    <xf numFmtId="165" fontId="4" fillId="2" borderId="1" xfId="1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64" fontId="1" fillId="0" borderId="0" xfId="1" applyNumberFormat="1" applyFont="1" applyFill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43" fontId="4" fillId="0" borderId="1" xfId="0" applyNumberFormat="1" applyFont="1" applyFill="1" applyBorder="1" applyAlignment="1">
      <alignment vertical="center"/>
    </xf>
    <xf numFmtId="4" fontId="4" fillId="0" borderId="1" xfId="0" applyNumberFormat="1" applyFont="1" applyFill="1" applyBorder="1" applyAlignment="1">
      <alignment horizontal="right" vertical="center"/>
    </xf>
    <xf numFmtId="0" fontId="6" fillId="0" borderId="4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6" fillId="0" borderId="8" xfId="0" applyFont="1" applyFill="1" applyBorder="1" applyAlignment="1">
      <alignment vertical="center"/>
    </xf>
    <xf numFmtId="164" fontId="1" fillId="0" borderId="0" xfId="1" applyFont="1" applyFill="1" applyAlignment="1">
      <alignment horizontal="left"/>
    </xf>
    <xf numFmtId="164" fontId="3" fillId="0" borderId="0" xfId="1" applyFont="1" applyFill="1" applyAlignment="1">
      <alignment horizontal="center" vertical="center" wrapText="1"/>
    </xf>
    <xf numFmtId="164" fontId="4" fillId="0" borderId="1" xfId="1" applyFont="1" applyFill="1" applyBorder="1" applyAlignment="1">
      <alignment horizontal="right" vertical="center"/>
    </xf>
    <xf numFmtId="164" fontId="4" fillId="0" borderId="0" xfId="1" applyFont="1" applyFill="1" applyAlignment="1">
      <alignment horizontal="center" vertical="center"/>
    </xf>
    <xf numFmtId="164" fontId="4" fillId="0" borderId="0" xfId="1" applyFont="1" applyFill="1" applyBorder="1" applyAlignment="1">
      <alignment horizontal="center" vertical="center"/>
    </xf>
    <xf numFmtId="164" fontId="4" fillId="0" borderId="0" xfId="1" applyFont="1" applyFill="1" applyBorder="1" applyAlignment="1">
      <alignment horizontal="right" vertical="center"/>
    </xf>
    <xf numFmtId="164" fontId="1" fillId="0" borderId="0" xfId="1" applyFont="1" applyFill="1" applyAlignment="1">
      <alignment vertical="center"/>
    </xf>
    <xf numFmtId="164" fontId="1" fillId="0" borderId="0" xfId="1" applyFont="1" applyFill="1" applyAlignment="1">
      <alignment horizontal="center" vertical="center"/>
    </xf>
    <xf numFmtId="164" fontId="5" fillId="0" borderId="0" xfId="1" applyFont="1" applyFill="1" applyAlignment="1">
      <alignment vertical="center"/>
    </xf>
    <xf numFmtId="164" fontId="5" fillId="0" borderId="0" xfId="1" applyFont="1" applyFill="1" applyAlignment="1">
      <alignment horizontal="right" vertical="center"/>
    </xf>
    <xf numFmtId="164" fontId="1" fillId="0" borderId="0" xfId="1" applyFont="1" applyFill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top"/>
    </xf>
    <xf numFmtId="0" fontId="5" fillId="0" borderId="0" xfId="0" applyFont="1" applyFill="1" applyAlignment="1">
      <alignment horizontal="left" vertical="top"/>
    </xf>
    <xf numFmtId="0" fontId="1" fillId="0" borderId="0" xfId="0" applyFont="1" applyFill="1" applyAlignment="1">
      <alignment horizontal="left" vertical="top"/>
    </xf>
    <xf numFmtId="165" fontId="4" fillId="0" borderId="1" xfId="1" applyNumberFormat="1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49" fontId="4" fillId="0" borderId="10" xfId="0" applyNumberFormat="1" applyFont="1" applyBorder="1" applyAlignment="1">
      <alignment horizontal="center" vertical="center" wrapText="1"/>
    </xf>
    <xf numFmtId="3" fontId="4" fillId="0" borderId="11" xfId="0" applyNumberFormat="1" applyFont="1" applyFill="1" applyBorder="1" applyAlignment="1">
      <alignment horizontal="left" vertical="center" wrapText="1"/>
    </xf>
    <xf numFmtId="0" fontId="9" fillId="0" borderId="0" xfId="0" applyFont="1" applyAlignment="1">
      <alignment wrapText="1"/>
    </xf>
    <xf numFmtId="49" fontId="4" fillId="0" borderId="9" xfId="0" applyNumberFormat="1" applyFont="1" applyFill="1" applyBorder="1" applyAlignment="1">
      <alignment horizontal="left" vertical="center" wrapText="1"/>
    </xf>
    <xf numFmtId="0" fontId="9" fillId="0" borderId="1" xfId="0" applyFont="1" applyBorder="1" applyAlignment="1">
      <alignment wrapText="1"/>
    </xf>
    <xf numFmtId="0" fontId="9" fillId="0" borderId="1" xfId="0" applyFont="1" applyBorder="1"/>
    <xf numFmtId="0" fontId="9" fillId="0" borderId="1" xfId="0" applyFont="1" applyBorder="1" applyAlignment="1">
      <alignment vertical="center"/>
    </xf>
    <xf numFmtId="0" fontId="9" fillId="0" borderId="1" xfId="0" applyFont="1" applyBorder="1" applyAlignment="1">
      <alignment vertical="center" wrapText="1"/>
    </xf>
    <xf numFmtId="0" fontId="9" fillId="0" borderId="0" xfId="0" applyFont="1" applyAlignment="1">
      <alignment vertical="center"/>
    </xf>
    <xf numFmtId="0" fontId="1" fillId="0" borderId="1" xfId="0" applyFont="1" applyFill="1" applyBorder="1" applyAlignment="1">
      <alignment vertical="center"/>
    </xf>
    <xf numFmtId="49" fontId="1" fillId="0" borderId="1" xfId="0" applyNumberFormat="1" applyFont="1" applyFill="1" applyBorder="1" applyAlignment="1">
      <alignment vertical="center"/>
    </xf>
    <xf numFmtId="49" fontId="2" fillId="0" borderId="1" xfId="0" applyNumberFormat="1" applyFont="1" applyFill="1" applyBorder="1" applyAlignment="1">
      <alignment vertical="center" wrapText="1"/>
    </xf>
    <xf numFmtId="4" fontId="4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49" fontId="4" fillId="0" borderId="5" xfId="0" applyNumberFormat="1" applyFont="1" applyBorder="1" applyAlignment="1">
      <alignment horizontal="center" vertical="center" wrapText="1"/>
    </xf>
    <xf numFmtId="3" fontId="4" fillId="0" borderId="3" xfId="0" applyNumberFormat="1" applyFont="1" applyFill="1" applyBorder="1" applyAlignment="1">
      <alignment horizontal="left" vertical="center" wrapText="1"/>
    </xf>
    <xf numFmtId="49" fontId="4" fillId="0" borderId="0" xfId="0" applyNumberFormat="1" applyFont="1" applyFill="1" applyBorder="1" applyAlignment="1">
      <alignment horizontal="center" vertical="center"/>
    </xf>
    <xf numFmtId="43" fontId="4" fillId="0" borderId="0" xfId="0" applyNumberFormat="1" applyFont="1" applyFill="1" applyBorder="1" applyAlignment="1">
      <alignment vertical="center"/>
    </xf>
    <xf numFmtId="4" fontId="4" fillId="0" borderId="0" xfId="0" applyNumberFormat="1" applyFont="1" applyFill="1" applyBorder="1" applyAlignment="1">
      <alignment horizontal="right" vertical="center"/>
    </xf>
    <xf numFmtId="0" fontId="1" fillId="3" borderId="0" xfId="0" applyFont="1" applyFill="1" applyAlignment="1">
      <alignment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49" fontId="4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vertical="center" wrapText="1"/>
    </xf>
    <xf numFmtId="3" fontId="4" fillId="3" borderId="2" xfId="0" applyNumberFormat="1" applyFont="1" applyFill="1" applyBorder="1" applyAlignment="1">
      <alignment horizontal="center" vertical="center"/>
    </xf>
    <xf numFmtId="3" fontId="4" fillId="3" borderId="1" xfId="0" applyNumberFormat="1" applyFont="1" applyFill="1" applyBorder="1" applyAlignment="1">
      <alignment horizontal="right" vertical="center"/>
    </xf>
    <xf numFmtId="43" fontId="4" fillId="3" borderId="1" xfId="0" applyNumberFormat="1" applyFont="1" applyFill="1" applyBorder="1" applyAlignment="1">
      <alignment vertical="center"/>
    </xf>
    <xf numFmtId="4" fontId="4" fillId="3" borderId="1" xfId="0" applyNumberFormat="1" applyFont="1" applyFill="1" applyBorder="1" applyAlignment="1">
      <alignment horizontal="right" vertical="center"/>
    </xf>
    <xf numFmtId="3" fontId="4" fillId="3" borderId="1" xfId="0" applyNumberFormat="1" applyFont="1" applyFill="1" applyBorder="1" applyAlignment="1">
      <alignment horizontal="center" vertical="center"/>
    </xf>
    <xf numFmtId="165" fontId="4" fillId="3" borderId="1" xfId="1" applyNumberFormat="1" applyFont="1" applyFill="1" applyBorder="1" applyAlignment="1">
      <alignment horizontal="center" vertical="center"/>
    </xf>
    <xf numFmtId="43" fontId="1" fillId="0" borderId="0" xfId="0" applyNumberFormat="1" applyFont="1" applyFill="1" applyAlignment="1">
      <alignment vertical="center"/>
    </xf>
    <xf numFmtId="0" fontId="4" fillId="4" borderId="0" xfId="0" applyFont="1" applyFill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49" fontId="4" fillId="0" borderId="5" xfId="0" applyNumberFormat="1" applyFont="1" applyFill="1" applyBorder="1" applyAlignment="1">
      <alignment horizontal="center" vertical="center" wrapText="1"/>
    </xf>
    <xf numFmtId="3" fontId="4" fillId="0" borderId="3" xfId="0" applyNumberFormat="1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vertical="center" wrapText="1"/>
    </xf>
    <xf numFmtId="0" fontId="10" fillId="0" borderId="0" xfId="0" applyFont="1" applyFill="1" applyAlignment="1">
      <alignment vertical="center" wrapText="1"/>
    </xf>
    <xf numFmtId="0" fontId="10" fillId="0" borderId="1" xfId="0" applyFont="1" applyFill="1" applyBorder="1" applyAlignment="1">
      <alignment wrapText="1"/>
    </xf>
    <xf numFmtId="0" fontId="10" fillId="0" borderId="1" xfId="0" applyFont="1" applyFill="1" applyBorder="1" applyAlignment="1">
      <alignment vertical="center"/>
    </xf>
    <xf numFmtId="0" fontId="10" fillId="0" borderId="0" xfId="0" applyFont="1" applyFill="1" applyAlignment="1">
      <alignment vertical="center"/>
    </xf>
    <xf numFmtId="49" fontId="4" fillId="0" borderId="1" xfId="0" applyNumberFormat="1" applyFont="1" applyFill="1" applyBorder="1" applyAlignment="1">
      <alignment vertical="center" wrapText="1"/>
    </xf>
    <xf numFmtId="0" fontId="1" fillId="0" borderId="12" xfId="0" applyFont="1" applyFill="1" applyBorder="1" applyAlignment="1">
      <alignment vertical="center"/>
    </xf>
    <xf numFmtId="0" fontId="1" fillId="0" borderId="13" xfId="0" applyFont="1" applyFill="1" applyBorder="1" applyAlignment="1">
      <alignment vertical="center"/>
    </xf>
    <xf numFmtId="0" fontId="1" fillId="0" borderId="14" xfId="0" applyFont="1" applyFill="1" applyBorder="1" applyAlignment="1">
      <alignment vertical="center"/>
    </xf>
    <xf numFmtId="0" fontId="1" fillId="0" borderId="14" xfId="0" applyFont="1" applyFill="1" applyBorder="1" applyAlignment="1">
      <alignment horizontal="left" vertical="top"/>
    </xf>
    <xf numFmtId="0" fontId="2" fillId="0" borderId="0" xfId="0" applyFont="1" applyFill="1" applyAlignment="1">
      <alignment horizontal="left" vertical="center" wrapText="1"/>
    </xf>
    <xf numFmtId="0" fontId="4" fillId="0" borderId="4" xfId="0" applyFont="1" applyFill="1" applyBorder="1" applyAlignment="1">
      <alignment horizontal="center" vertical="center"/>
    </xf>
    <xf numFmtId="49" fontId="4" fillId="0" borderId="4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vertical="center" wrapText="1"/>
    </xf>
    <xf numFmtId="43" fontId="4" fillId="0" borderId="4" xfId="0" applyNumberFormat="1" applyFont="1" applyFill="1" applyBorder="1" applyAlignment="1">
      <alignment vertical="center"/>
    </xf>
    <xf numFmtId="4" fontId="4" fillId="0" borderId="4" xfId="0" applyNumberFormat="1" applyFont="1" applyFill="1" applyBorder="1" applyAlignment="1">
      <alignment horizontal="right" vertical="center"/>
    </xf>
    <xf numFmtId="0" fontId="2" fillId="0" borderId="0" xfId="0" applyFont="1" applyFill="1" applyAlignment="1">
      <alignment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/>
    </xf>
    <xf numFmtId="0" fontId="1" fillId="0" borderId="0" xfId="0" applyFont="1" applyFill="1" applyAlignment="1">
      <alignment horizontal="left"/>
    </xf>
    <xf numFmtId="0" fontId="6" fillId="0" borderId="8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left" wrapText="1"/>
    </xf>
    <xf numFmtId="0" fontId="3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top" wrapText="1"/>
    </xf>
    <xf numFmtId="0" fontId="4" fillId="0" borderId="0" xfId="0" applyFont="1" applyFill="1" applyAlignment="1">
      <alignment horizontal="left" vertical="top" wrapText="1"/>
    </xf>
    <xf numFmtId="0" fontId="2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left" vertical="center" wrapText="1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49" fontId="4" fillId="0" borderId="5" xfId="0" applyNumberFormat="1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 wrapText="1"/>
    </xf>
    <xf numFmtId="3" fontId="4" fillId="0" borderId="5" xfId="0" applyNumberFormat="1" applyFont="1" applyFill="1" applyBorder="1" applyAlignment="1">
      <alignment horizontal="left" vertical="center" wrapText="1"/>
    </xf>
    <xf numFmtId="3" fontId="4" fillId="0" borderId="6" xfId="0" applyNumberFormat="1" applyFont="1" applyFill="1" applyBorder="1" applyAlignment="1">
      <alignment horizontal="left" vertical="center" wrapText="1"/>
    </xf>
    <xf numFmtId="3" fontId="4" fillId="0" borderId="3" xfId="0" applyNumberFormat="1" applyFont="1" applyFill="1" applyBorder="1" applyAlignment="1">
      <alignment horizontal="left" vertical="center" wrapText="1"/>
    </xf>
    <xf numFmtId="3" fontId="4" fillId="0" borderId="7" xfId="0" applyNumberFormat="1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164" fontId="2" fillId="0" borderId="0" xfId="1" applyFont="1" applyFill="1" applyAlignment="1">
      <alignment horizontal="left" wrapText="1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49" fontId="4" fillId="0" borderId="5" xfId="0" applyNumberFormat="1" applyFont="1" applyBorder="1" applyAlignment="1">
      <alignment horizontal="center" vertical="center" wrapText="1"/>
    </xf>
    <xf numFmtId="49" fontId="4" fillId="0" borderId="6" xfId="0" applyNumberFormat="1" applyFont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30"/>
  <sheetViews>
    <sheetView view="pageBreakPreview" zoomScaleNormal="100" zoomScaleSheetLayoutView="100" workbookViewId="0">
      <selection activeCell="A131" sqref="A131"/>
    </sheetView>
  </sheetViews>
  <sheetFormatPr defaultRowHeight="15" x14ac:dyDescent="0.25"/>
  <cols>
    <col min="1" max="1" width="5" style="1" customWidth="1"/>
    <col min="2" max="2" width="14" style="1" customWidth="1"/>
    <col min="3" max="3" width="51.7109375" style="1" customWidth="1"/>
    <col min="4" max="4" width="14.85546875" style="2" customWidth="1"/>
    <col min="5" max="5" width="14.140625" style="2" customWidth="1"/>
    <col min="6" max="6" width="13.28515625" style="1" bestFit="1" customWidth="1"/>
    <col min="7" max="16384" width="9.140625" style="1"/>
  </cols>
  <sheetData>
    <row r="1" spans="1:6" ht="15.75" x14ac:dyDescent="0.25">
      <c r="D1" s="152" t="s">
        <v>0</v>
      </c>
      <c r="E1" s="152"/>
    </row>
    <row r="2" spans="1:6" ht="15.75" x14ac:dyDescent="0.25">
      <c r="D2" s="148" t="s">
        <v>263</v>
      </c>
      <c r="E2" s="148"/>
    </row>
    <row r="3" spans="1:6" x14ac:dyDescent="0.25">
      <c r="D3" s="149" t="s">
        <v>455</v>
      </c>
      <c r="E3" s="149"/>
    </row>
    <row r="4" spans="1:6" ht="57.75" customHeight="1" x14ac:dyDescent="0.25">
      <c r="A4" s="153" t="s">
        <v>433</v>
      </c>
      <c r="B4" s="153"/>
      <c r="C4" s="153"/>
      <c r="D4" s="153"/>
      <c r="E4" s="153"/>
    </row>
    <row r="5" spans="1:6" ht="16.5" x14ac:dyDescent="0.25">
      <c r="A5" s="119"/>
      <c r="B5" s="119"/>
      <c r="C5" s="119"/>
      <c r="D5" s="121"/>
      <c r="E5" s="119"/>
    </row>
    <row r="6" spans="1:6" ht="15.75" x14ac:dyDescent="0.25">
      <c r="A6" s="150" t="s">
        <v>181</v>
      </c>
      <c r="B6" s="150"/>
      <c r="C6" s="150"/>
      <c r="D6" s="150"/>
      <c r="E6" s="150"/>
    </row>
    <row r="7" spans="1:6" ht="15.75" x14ac:dyDescent="0.25">
      <c r="A7" s="146" t="s">
        <v>1</v>
      </c>
      <c r="B7" s="146" t="s">
        <v>2</v>
      </c>
      <c r="C7" s="146" t="s">
        <v>105</v>
      </c>
      <c r="D7" s="146" t="s">
        <v>264</v>
      </c>
      <c r="E7" s="146"/>
    </row>
    <row r="8" spans="1:6" ht="78.75" x14ac:dyDescent="0.25">
      <c r="A8" s="146"/>
      <c r="B8" s="146"/>
      <c r="C8" s="146"/>
      <c r="D8" s="120" t="s">
        <v>428</v>
      </c>
      <c r="E8" s="118" t="s">
        <v>6</v>
      </c>
    </row>
    <row r="9" spans="1:6" s="3" customFormat="1" ht="15.75" x14ac:dyDescent="0.25">
      <c r="A9" s="118">
        <v>1</v>
      </c>
      <c r="B9" s="118">
        <v>2</v>
      </c>
      <c r="C9" s="118">
        <v>3</v>
      </c>
      <c r="D9" s="120">
        <v>4</v>
      </c>
      <c r="E9" s="118">
        <v>5</v>
      </c>
    </row>
    <row r="10" spans="1:6" s="4" customFormat="1" ht="15.75" customHeight="1" x14ac:dyDescent="0.25">
      <c r="A10" s="151" t="s">
        <v>7</v>
      </c>
      <c r="B10" s="151"/>
      <c r="C10" s="151"/>
      <c r="D10" s="151"/>
      <c r="E10" s="151"/>
    </row>
    <row r="11" spans="1:6" s="3" customFormat="1" ht="47.25" x14ac:dyDescent="0.25">
      <c r="A11" s="80">
        <v>1</v>
      </c>
      <c r="B11" s="18" t="s">
        <v>8</v>
      </c>
      <c r="C11" s="14" t="s">
        <v>106</v>
      </c>
      <c r="D11" s="58">
        <v>142707</v>
      </c>
      <c r="E11" s="59">
        <v>570828</v>
      </c>
    </row>
    <row r="12" spans="1:6" s="3" customFormat="1" ht="31.5" x14ac:dyDescent="0.25">
      <c r="A12" s="80">
        <v>2</v>
      </c>
      <c r="B12" s="18" t="s">
        <v>9</v>
      </c>
      <c r="C12" s="14" t="s">
        <v>107</v>
      </c>
      <c r="D12" s="58">
        <v>142707</v>
      </c>
      <c r="E12" s="59">
        <v>570828</v>
      </c>
    </row>
    <row r="13" spans="1:6" s="3" customFormat="1" ht="47.25" x14ac:dyDescent="0.25">
      <c r="A13" s="80">
        <v>3</v>
      </c>
      <c r="B13" s="18" t="s">
        <v>10</v>
      </c>
      <c r="C13" s="14" t="s">
        <v>108</v>
      </c>
      <c r="D13" s="58">
        <v>142707</v>
      </c>
      <c r="E13" s="59">
        <v>570828</v>
      </c>
    </row>
    <row r="14" spans="1:6" s="4" customFormat="1" ht="15.75" x14ac:dyDescent="0.25">
      <c r="A14" s="80">
        <v>4</v>
      </c>
      <c r="B14" s="18" t="s">
        <v>11</v>
      </c>
      <c r="C14" s="14" t="s">
        <v>109</v>
      </c>
      <c r="D14" s="58">
        <v>164895</v>
      </c>
      <c r="E14" s="59">
        <v>659580</v>
      </c>
      <c r="F14" s="3"/>
    </row>
    <row r="15" spans="1:6" s="4" customFormat="1" ht="31.5" x14ac:dyDescent="0.25">
      <c r="A15" s="80">
        <v>5</v>
      </c>
      <c r="B15" s="18" t="s">
        <v>12</v>
      </c>
      <c r="C15" s="14" t="s">
        <v>434</v>
      </c>
      <c r="D15" s="58">
        <v>164895</v>
      </c>
      <c r="E15" s="59">
        <v>659580</v>
      </c>
    </row>
    <row r="16" spans="1:6" s="4" customFormat="1" ht="15.75" x14ac:dyDescent="0.25">
      <c r="A16" s="80">
        <v>6</v>
      </c>
      <c r="B16" s="18" t="s">
        <v>13</v>
      </c>
      <c r="C16" s="14" t="s">
        <v>372</v>
      </c>
      <c r="D16" s="58">
        <v>164895</v>
      </c>
      <c r="E16" s="59">
        <v>659580</v>
      </c>
    </row>
    <row r="17" spans="1:5" s="4" customFormat="1" ht="31.5" x14ac:dyDescent="0.25">
      <c r="A17" s="80">
        <v>7</v>
      </c>
      <c r="B17" s="18" t="s">
        <v>14</v>
      </c>
      <c r="C17" s="14" t="s">
        <v>111</v>
      </c>
      <c r="D17" s="58">
        <v>137413</v>
      </c>
      <c r="E17" s="59">
        <v>687065</v>
      </c>
    </row>
    <row r="18" spans="1:5" s="4" customFormat="1" ht="31.5" x14ac:dyDescent="0.25">
      <c r="A18" s="80">
        <v>8</v>
      </c>
      <c r="B18" s="18" t="s">
        <v>15</v>
      </c>
      <c r="C18" s="14" t="s">
        <v>112</v>
      </c>
      <c r="D18" s="58">
        <v>164895</v>
      </c>
      <c r="E18" s="59">
        <v>659580</v>
      </c>
    </row>
    <row r="19" spans="1:5" s="4" customFormat="1" ht="15.75" x14ac:dyDescent="0.25">
      <c r="A19" s="80">
        <v>9</v>
      </c>
      <c r="B19" s="18" t="s">
        <v>16</v>
      </c>
      <c r="C19" s="14" t="s">
        <v>373</v>
      </c>
      <c r="D19" s="58">
        <v>164895</v>
      </c>
      <c r="E19" s="59">
        <v>659580</v>
      </c>
    </row>
    <row r="20" spans="1:5" s="4" customFormat="1" ht="15.75" x14ac:dyDescent="0.25">
      <c r="A20" s="80">
        <v>10</v>
      </c>
      <c r="B20" s="18" t="s">
        <v>19</v>
      </c>
      <c r="C20" s="14" t="s">
        <v>374</v>
      </c>
      <c r="D20" s="58">
        <v>164895</v>
      </c>
      <c r="E20" s="59">
        <v>659580</v>
      </c>
    </row>
    <row r="21" spans="1:5" s="4" customFormat="1" ht="31.5" x14ac:dyDescent="0.25">
      <c r="A21" s="80">
        <v>11</v>
      </c>
      <c r="B21" s="18" t="s">
        <v>20</v>
      </c>
      <c r="C21" s="14" t="s">
        <v>375</v>
      </c>
      <c r="D21" s="58">
        <v>164895</v>
      </c>
      <c r="E21" s="59">
        <v>659580</v>
      </c>
    </row>
    <row r="22" spans="1:5" s="4" customFormat="1" ht="15.75" x14ac:dyDescent="0.25">
      <c r="A22" s="80">
        <v>12</v>
      </c>
      <c r="B22" s="18" t="s">
        <v>21</v>
      </c>
      <c r="C22" s="14" t="s">
        <v>376</v>
      </c>
      <c r="D22" s="58">
        <v>164895</v>
      </c>
      <c r="E22" s="59">
        <v>659580</v>
      </c>
    </row>
    <row r="23" spans="1:5" s="4" customFormat="1" ht="15.75" x14ac:dyDescent="0.25">
      <c r="A23" s="80">
        <v>13</v>
      </c>
      <c r="B23" s="18" t="s">
        <v>22</v>
      </c>
      <c r="C23" s="14" t="s">
        <v>377</v>
      </c>
      <c r="D23" s="58">
        <v>164895</v>
      </c>
      <c r="E23" s="59">
        <v>659580</v>
      </c>
    </row>
    <row r="24" spans="1:5" s="4" customFormat="1" ht="47.25" x14ac:dyDescent="0.25">
      <c r="A24" s="80">
        <v>14</v>
      </c>
      <c r="B24" s="18" t="s">
        <v>23</v>
      </c>
      <c r="C24" s="14" t="s">
        <v>119</v>
      </c>
      <c r="D24" s="58">
        <v>164895</v>
      </c>
      <c r="E24" s="59">
        <v>659580</v>
      </c>
    </row>
    <row r="25" spans="1:5" s="4" customFormat="1" ht="31.5" x14ac:dyDescent="0.25">
      <c r="A25" s="80">
        <v>15</v>
      </c>
      <c r="B25" s="18" t="s">
        <v>24</v>
      </c>
      <c r="C25" s="14" t="s">
        <v>120</v>
      </c>
      <c r="D25" s="58">
        <v>164895</v>
      </c>
      <c r="E25" s="59">
        <v>659580</v>
      </c>
    </row>
    <row r="26" spans="1:5" s="4" customFormat="1" ht="15.75" x14ac:dyDescent="0.25">
      <c r="A26" s="80">
        <v>16</v>
      </c>
      <c r="B26" s="18" t="s">
        <v>25</v>
      </c>
      <c r="C26" s="14" t="s">
        <v>378</v>
      </c>
      <c r="D26" s="58">
        <v>164895</v>
      </c>
      <c r="E26" s="59">
        <v>659580</v>
      </c>
    </row>
    <row r="27" spans="1:5" s="4" customFormat="1" ht="15.75" x14ac:dyDescent="0.25">
      <c r="A27" s="80">
        <v>17</v>
      </c>
      <c r="B27" s="18" t="s">
        <v>26</v>
      </c>
      <c r="C27" s="14" t="s">
        <v>121</v>
      </c>
      <c r="D27" s="58">
        <v>164895</v>
      </c>
      <c r="E27" s="59">
        <v>659580</v>
      </c>
    </row>
    <row r="28" spans="1:5" s="4" customFormat="1" ht="31.5" x14ac:dyDescent="0.25">
      <c r="A28" s="80">
        <v>18</v>
      </c>
      <c r="B28" s="18" t="s">
        <v>27</v>
      </c>
      <c r="C28" s="14" t="s">
        <v>122</v>
      </c>
      <c r="D28" s="58">
        <v>164895</v>
      </c>
      <c r="E28" s="59">
        <v>659580</v>
      </c>
    </row>
    <row r="29" spans="1:5" s="4" customFormat="1" ht="31.5" x14ac:dyDescent="0.25">
      <c r="A29" s="80">
        <v>19</v>
      </c>
      <c r="B29" s="18" t="s">
        <v>28</v>
      </c>
      <c r="C29" s="14" t="s">
        <v>123</v>
      </c>
      <c r="D29" s="58">
        <v>164895</v>
      </c>
      <c r="E29" s="59">
        <v>659580</v>
      </c>
    </row>
    <row r="30" spans="1:5" s="3" customFormat="1" ht="15.75" x14ac:dyDescent="0.25">
      <c r="A30" s="80">
        <v>20</v>
      </c>
      <c r="B30" s="18" t="s">
        <v>29</v>
      </c>
      <c r="C30" s="14" t="s">
        <v>124</v>
      </c>
      <c r="D30" s="58">
        <v>164895</v>
      </c>
      <c r="E30" s="59">
        <v>659580</v>
      </c>
    </row>
    <row r="31" spans="1:5" s="3" customFormat="1" ht="15.75" x14ac:dyDescent="0.25">
      <c r="A31" s="80">
        <v>21</v>
      </c>
      <c r="B31" s="18" t="s">
        <v>30</v>
      </c>
      <c r="C31" s="14" t="s">
        <v>379</v>
      </c>
      <c r="D31" s="58">
        <v>164895</v>
      </c>
      <c r="E31" s="59">
        <v>659580</v>
      </c>
    </row>
    <row r="32" spans="1:5" s="3" customFormat="1" ht="31.5" x14ac:dyDescent="0.25">
      <c r="A32" s="80">
        <v>22</v>
      </c>
      <c r="B32" s="18" t="s">
        <v>31</v>
      </c>
      <c r="C32" s="14" t="s">
        <v>125</v>
      </c>
      <c r="D32" s="58">
        <v>164895</v>
      </c>
      <c r="E32" s="59">
        <v>659580</v>
      </c>
    </row>
    <row r="33" spans="1:6" s="3" customFormat="1" ht="31.5" x14ac:dyDescent="0.25">
      <c r="A33" s="80">
        <v>23</v>
      </c>
      <c r="B33" s="18" t="s">
        <v>32</v>
      </c>
      <c r="C33" s="14" t="s">
        <v>278</v>
      </c>
      <c r="D33" s="58">
        <v>137413</v>
      </c>
      <c r="E33" s="59">
        <v>549652</v>
      </c>
    </row>
    <row r="34" spans="1:6" s="3" customFormat="1" ht="31.5" x14ac:dyDescent="0.25">
      <c r="A34" s="80">
        <v>24</v>
      </c>
      <c r="B34" s="18" t="s">
        <v>33</v>
      </c>
      <c r="C34" s="14" t="s">
        <v>435</v>
      </c>
      <c r="D34" s="58">
        <v>164895</v>
      </c>
      <c r="E34" s="59">
        <v>659580</v>
      </c>
    </row>
    <row r="35" spans="1:6" s="3" customFormat="1" ht="15.75" x14ac:dyDescent="0.25">
      <c r="A35" s="80">
        <v>25</v>
      </c>
      <c r="B35" s="18" t="s">
        <v>34</v>
      </c>
      <c r="C35" s="14" t="s">
        <v>127</v>
      </c>
      <c r="D35" s="58">
        <v>124869</v>
      </c>
      <c r="E35" s="59">
        <v>499476</v>
      </c>
      <c r="F35" s="116"/>
    </row>
    <row r="36" spans="1:6" s="3" customFormat="1" ht="15.75" x14ac:dyDescent="0.25">
      <c r="A36" s="80">
        <v>26</v>
      </c>
      <c r="B36" s="18" t="s">
        <v>35</v>
      </c>
      <c r="C36" s="14" t="s">
        <v>380</v>
      </c>
      <c r="D36" s="58">
        <v>118923</v>
      </c>
      <c r="E36" s="59">
        <v>475692</v>
      </c>
    </row>
    <row r="37" spans="1:6" s="4" customFormat="1" ht="15.75" x14ac:dyDescent="0.25">
      <c r="A37" s="80">
        <v>27</v>
      </c>
      <c r="B37" s="18" t="s">
        <v>36</v>
      </c>
      <c r="C37" s="14" t="s">
        <v>381</v>
      </c>
      <c r="D37" s="58">
        <v>118923</v>
      </c>
      <c r="E37" s="59">
        <v>475692</v>
      </c>
    </row>
    <row r="38" spans="1:6" s="3" customFormat="1" ht="47.25" x14ac:dyDescent="0.25">
      <c r="A38" s="80">
        <v>28</v>
      </c>
      <c r="B38" s="18" t="s">
        <v>38</v>
      </c>
      <c r="C38" s="14" t="s">
        <v>133</v>
      </c>
      <c r="D38" s="58">
        <v>118923</v>
      </c>
      <c r="E38" s="59">
        <v>475692</v>
      </c>
    </row>
    <row r="39" spans="1:6" s="3" customFormat="1" ht="15.75" x14ac:dyDescent="0.25">
      <c r="A39" s="80">
        <v>29</v>
      </c>
      <c r="B39" s="18" t="s">
        <v>39</v>
      </c>
      <c r="C39" s="14" t="s">
        <v>134</v>
      </c>
      <c r="D39" s="58">
        <v>118923</v>
      </c>
      <c r="E39" s="59">
        <v>475692</v>
      </c>
    </row>
    <row r="40" spans="1:6" s="3" customFormat="1" ht="31.5" x14ac:dyDescent="0.25">
      <c r="A40" s="80">
        <v>30</v>
      </c>
      <c r="B40" s="18" t="s">
        <v>40</v>
      </c>
      <c r="C40" s="14" t="s">
        <v>135</v>
      </c>
      <c r="D40" s="58">
        <v>124869</v>
      </c>
      <c r="E40" s="59">
        <v>499476</v>
      </c>
    </row>
    <row r="41" spans="1:6" s="3" customFormat="1" ht="31.5" x14ac:dyDescent="0.25">
      <c r="A41" s="80">
        <v>31</v>
      </c>
      <c r="B41" s="18" t="s">
        <v>41</v>
      </c>
      <c r="C41" s="14" t="s">
        <v>136</v>
      </c>
      <c r="D41" s="58">
        <v>124869</v>
      </c>
      <c r="E41" s="59">
        <v>499476</v>
      </c>
    </row>
    <row r="42" spans="1:6" s="3" customFormat="1" ht="15.75" x14ac:dyDescent="0.25">
      <c r="A42" s="80">
        <v>32</v>
      </c>
      <c r="B42" s="18" t="s">
        <v>42</v>
      </c>
      <c r="C42" s="14" t="s">
        <v>247</v>
      </c>
      <c r="D42" s="58">
        <v>118923</v>
      </c>
      <c r="E42" s="59">
        <v>475692</v>
      </c>
    </row>
    <row r="43" spans="1:6" s="3" customFormat="1" ht="31.5" x14ac:dyDescent="0.25">
      <c r="A43" s="80">
        <v>33</v>
      </c>
      <c r="B43" s="18" t="s">
        <v>43</v>
      </c>
      <c r="C43" s="14" t="s">
        <v>436</v>
      </c>
      <c r="D43" s="58">
        <v>124869</v>
      </c>
      <c r="E43" s="59">
        <v>499476</v>
      </c>
    </row>
    <row r="44" spans="1:6" s="3" customFormat="1" ht="31.5" x14ac:dyDescent="0.25">
      <c r="A44" s="80">
        <v>34</v>
      </c>
      <c r="B44" s="18" t="s">
        <v>44</v>
      </c>
      <c r="C44" s="14" t="s">
        <v>280</v>
      </c>
      <c r="D44" s="58">
        <v>124869</v>
      </c>
      <c r="E44" s="59">
        <v>499476</v>
      </c>
    </row>
    <row r="45" spans="1:6" s="3" customFormat="1" ht="31.5" x14ac:dyDescent="0.25">
      <c r="A45" s="80">
        <v>35</v>
      </c>
      <c r="B45" s="18" t="s">
        <v>45</v>
      </c>
      <c r="C45" s="14" t="s">
        <v>214</v>
      </c>
      <c r="D45" s="58">
        <v>124869</v>
      </c>
      <c r="E45" s="59">
        <v>499476</v>
      </c>
    </row>
    <row r="46" spans="1:6" s="3" customFormat="1" ht="31.5" x14ac:dyDescent="0.25">
      <c r="A46" s="80">
        <v>36</v>
      </c>
      <c r="B46" s="18" t="s">
        <v>48</v>
      </c>
      <c r="C46" s="14" t="s">
        <v>140</v>
      </c>
      <c r="D46" s="58">
        <v>124869</v>
      </c>
      <c r="E46" s="59">
        <v>499476</v>
      </c>
    </row>
    <row r="47" spans="1:6" s="3" customFormat="1" ht="47.25" x14ac:dyDescent="0.25">
      <c r="A47" s="80">
        <v>37</v>
      </c>
      <c r="B47" s="18" t="s">
        <v>49</v>
      </c>
      <c r="C47" s="14" t="s">
        <v>281</v>
      </c>
      <c r="D47" s="58">
        <v>124869</v>
      </c>
      <c r="E47" s="59">
        <v>624345</v>
      </c>
    </row>
    <row r="48" spans="1:6" s="4" customFormat="1" ht="15.75" x14ac:dyDescent="0.25">
      <c r="A48" s="80">
        <v>38</v>
      </c>
      <c r="B48" s="18" t="s">
        <v>50</v>
      </c>
      <c r="C48" s="14" t="s">
        <v>437</v>
      </c>
      <c r="D48" s="58">
        <v>124869</v>
      </c>
      <c r="E48" s="59">
        <v>499476</v>
      </c>
    </row>
    <row r="49" spans="1:5" s="4" customFormat="1" ht="31.5" x14ac:dyDescent="0.25">
      <c r="A49" s="80">
        <v>39</v>
      </c>
      <c r="B49" s="18" t="s">
        <v>51</v>
      </c>
      <c r="C49" s="14" t="s">
        <v>438</v>
      </c>
      <c r="D49" s="58">
        <v>124869</v>
      </c>
      <c r="E49" s="59">
        <v>499476</v>
      </c>
    </row>
    <row r="50" spans="1:5" s="3" customFormat="1" ht="31.5" x14ac:dyDescent="0.25">
      <c r="A50" s="80">
        <v>40</v>
      </c>
      <c r="B50" s="18" t="s">
        <v>51</v>
      </c>
      <c r="C50" s="14" t="s">
        <v>52</v>
      </c>
      <c r="D50" s="58">
        <v>124869</v>
      </c>
      <c r="E50" s="59">
        <v>499476</v>
      </c>
    </row>
    <row r="51" spans="1:5" s="3" customFormat="1" ht="31.5" x14ac:dyDescent="0.25">
      <c r="A51" s="80">
        <v>41</v>
      </c>
      <c r="B51" s="18" t="s">
        <v>51</v>
      </c>
      <c r="C51" s="14" t="s">
        <v>141</v>
      </c>
      <c r="D51" s="58">
        <v>124869</v>
      </c>
      <c r="E51" s="59">
        <v>499476</v>
      </c>
    </row>
    <row r="52" spans="1:5" s="3" customFormat="1" ht="31.5" x14ac:dyDescent="0.25">
      <c r="A52" s="80">
        <v>42</v>
      </c>
      <c r="B52" s="18" t="s">
        <v>51</v>
      </c>
      <c r="C52" s="14" t="s">
        <v>283</v>
      </c>
      <c r="D52" s="58">
        <v>124869</v>
      </c>
      <c r="E52" s="59">
        <v>499476</v>
      </c>
    </row>
    <row r="53" spans="1:5" s="3" customFormat="1" ht="15.75" x14ac:dyDescent="0.25">
      <c r="A53" s="80">
        <v>43</v>
      </c>
      <c r="B53" s="18" t="s">
        <v>53</v>
      </c>
      <c r="C53" s="14" t="s">
        <v>142</v>
      </c>
      <c r="D53" s="58">
        <v>124869</v>
      </c>
      <c r="E53" s="59">
        <v>499476</v>
      </c>
    </row>
    <row r="54" spans="1:5" s="4" customFormat="1" ht="15.75" x14ac:dyDescent="0.25">
      <c r="A54" s="80">
        <v>44</v>
      </c>
      <c r="B54" s="18" t="s">
        <v>143</v>
      </c>
      <c r="C54" s="14" t="s">
        <v>186</v>
      </c>
      <c r="D54" s="58">
        <v>162350</v>
      </c>
      <c r="E54" s="59">
        <v>649400</v>
      </c>
    </row>
    <row r="55" spans="1:5" s="3" customFormat="1" ht="15.75" x14ac:dyDescent="0.25">
      <c r="A55" s="80">
        <v>45</v>
      </c>
      <c r="B55" s="18" t="s">
        <v>55</v>
      </c>
      <c r="C55" s="14" t="s">
        <v>145</v>
      </c>
      <c r="D55" s="58">
        <v>233946</v>
      </c>
      <c r="E55" s="59">
        <v>935784</v>
      </c>
    </row>
    <row r="56" spans="1:5" s="3" customFormat="1" ht="15.75" x14ac:dyDescent="0.25">
      <c r="A56" s="15"/>
      <c r="B56" s="47"/>
      <c r="C56" s="16"/>
      <c r="D56" s="25"/>
      <c r="E56" s="25"/>
    </row>
    <row r="57" spans="1:5" s="3" customFormat="1" ht="15.75" customHeight="1" x14ac:dyDescent="0.25">
      <c r="A57" s="145" t="s">
        <v>249</v>
      </c>
      <c r="B57" s="145"/>
      <c r="C57" s="145"/>
      <c r="D57" s="145"/>
      <c r="E57" s="145"/>
    </row>
    <row r="58" spans="1:5" s="3" customFormat="1" ht="15.75" x14ac:dyDescent="0.25">
      <c r="A58" s="146" t="s">
        <v>1</v>
      </c>
      <c r="B58" s="146" t="s">
        <v>2</v>
      </c>
      <c r="C58" s="146" t="s">
        <v>105</v>
      </c>
      <c r="D58" s="146" t="s">
        <v>264</v>
      </c>
      <c r="E58" s="146"/>
    </row>
    <row r="59" spans="1:5" s="3" customFormat="1" ht="78.75" x14ac:dyDescent="0.25">
      <c r="A59" s="146"/>
      <c r="B59" s="146"/>
      <c r="C59" s="146"/>
      <c r="D59" s="120" t="s">
        <v>428</v>
      </c>
      <c r="E59" s="118" t="s">
        <v>6</v>
      </c>
    </row>
    <row r="60" spans="1:5" s="3" customFormat="1" ht="15.75" x14ac:dyDescent="0.25">
      <c r="A60" s="118">
        <v>1</v>
      </c>
      <c r="B60" s="118">
        <v>2</v>
      </c>
      <c r="C60" s="118">
        <v>3</v>
      </c>
      <c r="D60" s="120">
        <v>4</v>
      </c>
      <c r="E60" s="118">
        <v>5</v>
      </c>
    </row>
    <row r="61" spans="1:5" s="3" customFormat="1" ht="31.5" x14ac:dyDescent="0.25">
      <c r="A61" s="11">
        <v>1</v>
      </c>
      <c r="B61" s="18" t="s">
        <v>51</v>
      </c>
      <c r="C61" s="14" t="s">
        <v>283</v>
      </c>
      <c r="D61" s="58">
        <v>124869</v>
      </c>
      <c r="E61" s="59">
        <v>499476</v>
      </c>
    </row>
    <row r="62" spans="1:5" s="3" customFormat="1" ht="31.5" x14ac:dyDescent="0.25">
      <c r="A62" s="38">
        <v>2</v>
      </c>
      <c r="B62" s="18" t="s">
        <v>51</v>
      </c>
      <c r="C62" s="14" t="s">
        <v>250</v>
      </c>
      <c r="D62" s="58">
        <v>124869</v>
      </c>
      <c r="E62" s="59">
        <v>499476</v>
      </c>
    </row>
    <row r="63" spans="1:5" s="3" customFormat="1" ht="15.75" x14ac:dyDescent="0.25">
      <c r="A63" s="137"/>
      <c r="B63" s="138"/>
      <c r="C63" s="139"/>
      <c r="D63" s="140"/>
      <c r="E63" s="141"/>
    </row>
    <row r="64" spans="1:5" s="3" customFormat="1" ht="15.75" x14ac:dyDescent="0.25">
      <c r="A64" s="144" t="s">
        <v>56</v>
      </c>
      <c r="B64" s="144"/>
      <c r="C64" s="144"/>
      <c r="D64" s="144"/>
      <c r="E64" s="144"/>
    </row>
    <row r="65" spans="1:5" s="3" customFormat="1" ht="15.75" x14ac:dyDescent="0.25">
      <c r="A65" s="146" t="s">
        <v>1</v>
      </c>
      <c r="B65" s="146" t="s">
        <v>2</v>
      </c>
      <c r="C65" s="146" t="s">
        <v>105</v>
      </c>
      <c r="D65" s="146" t="s">
        <v>264</v>
      </c>
      <c r="E65" s="146"/>
    </row>
    <row r="66" spans="1:5" s="3" customFormat="1" ht="78.75" x14ac:dyDescent="0.25">
      <c r="A66" s="146"/>
      <c r="B66" s="146"/>
      <c r="C66" s="146"/>
      <c r="D66" s="120" t="s">
        <v>428</v>
      </c>
      <c r="E66" s="118" t="s">
        <v>6</v>
      </c>
    </row>
    <row r="67" spans="1:5" s="3" customFormat="1" ht="15.75" x14ac:dyDescent="0.25">
      <c r="A67" s="118">
        <v>1</v>
      </c>
      <c r="B67" s="118">
        <v>2</v>
      </c>
      <c r="C67" s="118">
        <v>3</v>
      </c>
      <c r="D67" s="120">
        <v>4</v>
      </c>
      <c r="E67" s="118">
        <v>5</v>
      </c>
    </row>
    <row r="68" spans="1:5" s="3" customFormat="1" ht="31.5" x14ac:dyDescent="0.25">
      <c r="A68" s="11">
        <v>1</v>
      </c>
      <c r="B68" s="18" t="s">
        <v>57</v>
      </c>
      <c r="C68" s="14" t="s">
        <v>284</v>
      </c>
      <c r="D68" s="58">
        <v>164895</v>
      </c>
      <c r="E68" s="59">
        <v>906922.5</v>
      </c>
    </row>
    <row r="69" spans="1:5" s="3" customFormat="1" ht="78.75" x14ac:dyDescent="0.25">
      <c r="A69" s="11">
        <v>2</v>
      </c>
      <c r="B69" s="18" t="s">
        <v>58</v>
      </c>
      <c r="C69" s="14" t="s">
        <v>286</v>
      </c>
      <c r="D69" s="58">
        <v>164895</v>
      </c>
      <c r="E69" s="59">
        <v>906922.5</v>
      </c>
    </row>
    <row r="70" spans="1:5" s="3" customFormat="1" ht="78.75" x14ac:dyDescent="0.25">
      <c r="A70" s="11">
        <v>3</v>
      </c>
      <c r="B70" s="118" t="s">
        <v>59</v>
      </c>
      <c r="C70" s="14" t="s">
        <v>257</v>
      </c>
      <c r="D70" s="58">
        <v>118923</v>
      </c>
      <c r="E70" s="59">
        <v>594615</v>
      </c>
    </row>
    <row r="71" spans="1:5" s="3" customFormat="1" ht="31.5" x14ac:dyDescent="0.25">
      <c r="A71" s="11">
        <v>4</v>
      </c>
      <c r="B71" s="118" t="s">
        <v>60</v>
      </c>
      <c r="C71" s="14" t="s">
        <v>148</v>
      </c>
      <c r="D71" s="58">
        <v>118923</v>
      </c>
      <c r="E71" s="59">
        <v>594615</v>
      </c>
    </row>
    <row r="72" spans="1:5" s="3" customFormat="1" ht="31.5" x14ac:dyDescent="0.25">
      <c r="A72" s="11">
        <v>5</v>
      </c>
      <c r="B72" s="118" t="s">
        <v>61</v>
      </c>
      <c r="C72" s="14" t="s">
        <v>251</v>
      </c>
      <c r="D72" s="58">
        <v>118923</v>
      </c>
      <c r="E72" s="59">
        <v>594615</v>
      </c>
    </row>
    <row r="73" spans="1:5" s="3" customFormat="1" ht="31.5" x14ac:dyDescent="0.25">
      <c r="A73" s="11">
        <v>6</v>
      </c>
      <c r="B73" s="118" t="s">
        <v>62</v>
      </c>
      <c r="C73" s="14" t="s">
        <v>209</v>
      </c>
      <c r="D73" s="58">
        <v>118923</v>
      </c>
      <c r="E73" s="59">
        <v>594615</v>
      </c>
    </row>
    <row r="74" spans="1:5" s="3" customFormat="1" ht="15.75" x14ac:dyDescent="0.25">
      <c r="A74" s="11">
        <v>7</v>
      </c>
      <c r="B74" s="118" t="s">
        <v>63</v>
      </c>
      <c r="C74" s="14" t="s">
        <v>252</v>
      </c>
      <c r="D74" s="58">
        <v>239820</v>
      </c>
      <c r="E74" s="59">
        <v>1199100</v>
      </c>
    </row>
    <row r="75" spans="1:5" s="62" customFormat="1" ht="15.75" x14ac:dyDescent="0.25">
      <c r="A75" s="15"/>
      <c r="B75" s="61"/>
      <c r="C75" s="16"/>
      <c r="D75" s="31"/>
      <c r="E75" s="25"/>
    </row>
    <row r="76" spans="1:5" s="3" customFormat="1" ht="15.75" x14ac:dyDescent="0.25">
      <c r="A76" s="143" t="s">
        <v>64</v>
      </c>
      <c r="B76" s="143"/>
      <c r="C76" s="143"/>
      <c r="D76" s="143"/>
      <c r="E76" s="143"/>
    </row>
    <row r="77" spans="1:5" s="3" customFormat="1" ht="15.75" x14ac:dyDescent="0.25">
      <c r="A77" s="146" t="s">
        <v>1</v>
      </c>
      <c r="B77" s="146" t="s">
        <v>2</v>
      </c>
      <c r="C77" s="146" t="s">
        <v>105</v>
      </c>
      <c r="D77" s="146" t="s">
        <v>264</v>
      </c>
      <c r="E77" s="146"/>
    </row>
    <row r="78" spans="1:5" s="3" customFormat="1" ht="78.75" x14ac:dyDescent="0.25">
      <c r="A78" s="146"/>
      <c r="B78" s="146"/>
      <c r="C78" s="146"/>
      <c r="D78" s="120" t="s">
        <v>428</v>
      </c>
      <c r="E78" s="120" t="s">
        <v>6</v>
      </c>
    </row>
    <row r="79" spans="1:5" s="3" customFormat="1" ht="15.75" x14ac:dyDescent="0.25">
      <c r="A79" s="122">
        <v>1</v>
      </c>
      <c r="B79" s="122">
        <v>2</v>
      </c>
      <c r="C79" s="122">
        <v>3</v>
      </c>
      <c r="D79" s="122">
        <v>4</v>
      </c>
      <c r="E79" s="122">
        <v>5</v>
      </c>
    </row>
    <row r="80" spans="1:5" s="3" customFormat="1" ht="31.5" x14ac:dyDescent="0.25">
      <c r="A80" s="11">
        <v>1</v>
      </c>
      <c r="B80" s="13" t="s">
        <v>65</v>
      </c>
      <c r="C80" s="14" t="s">
        <v>149</v>
      </c>
      <c r="D80" s="58">
        <v>127793</v>
      </c>
      <c r="E80" s="59">
        <v>255586</v>
      </c>
    </row>
    <row r="81" spans="1:5" s="3" customFormat="1" ht="31.5" x14ac:dyDescent="0.25">
      <c r="A81" s="11">
        <v>2</v>
      </c>
      <c r="B81" s="13" t="s">
        <v>66</v>
      </c>
      <c r="C81" s="14" t="s">
        <v>253</v>
      </c>
      <c r="D81" s="58">
        <v>146212</v>
      </c>
      <c r="E81" s="59">
        <v>292424</v>
      </c>
    </row>
    <row r="82" spans="1:5" s="3" customFormat="1" ht="31.5" x14ac:dyDescent="0.25">
      <c r="A82" s="11">
        <v>3</v>
      </c>
      <c r="B82" s="13" t="s">
        <v>66</v>
      </c>
      <c r="C82" s="14" t="s">
        <v>439</v>
      </c>
      <c r="D82" s="58">
        <v>146212</v>
      </c>
      <c r="E82" s="59">
        <v>292424</v>
      </c>
    </row>
    <row r="83" spans="1:5" s="3" customFormat="1" ht="31.5" x14ac:dyDescent="0.25">
      <c r="A83" s="11">
        <v>4</v>
      </c>
      <c r="B83" s="13" t="s">
        <v>67</v>
      </c>
      <c r="C83" s="14" t="s">
        <v>151</v>
      </c>
      <c r="D83" s="58">
        <v>146212</v>
      </c>
      <c r="E83" s="59">
        <v>292424</v>
      </c>
    </row>
    <row r="84" spans="1:5" s="3" customFormat="1" ht="31.5" x14ac:dyDescent="0.25">
      <c r="A84" s="11">
        <v>5</v>
      </c>
      <c r="B84" s="13" t="s">
        <v>68</v>
      </c>
      <c r="C84" s="14" t="s">
        <v>440</v>
      </c>
      <c r="D84" s="58">
        <v>146212</v>
      </c>
      <c r="E84" s="59">
        <v>292424</v>
      </c>
    </row>
    <row r="85" spans="1:5" s="3" customFormat="1" ht="15.75" x14ac:dyDescent="0.25">
      <c r="A85" s="11">
        <v>6</v>
      </c>
      <c r="B85" s="13" t="s">
        <v>69</v>
      </c>
      <c r="C85" s="14" t="s">
        <v>254</v>
      </c>
      <c r="D85" s="58">
        <v>146212</v>
      </c>
      <c r="E85" s="59">
        <v>292424</v>
      </c>
    </row>
    <row r="86" spans="1:5" s="3" customFormat="1" ht="47.25" x14ac:dyDescent="0.25">
      <c r="A86" s="11">
        <v>7</v>
      </c>
      <c r="B86" s="37" t="s">
        <v>70</v>
      </c>
      <c r="C86" s="14" t="s">
        <v>153</v>
      </c>
      <c r="D86" s="58">
        <v>146212</v>
      </c>
      <c r="E86" s="59">
        <v>292424</v>
      </c>
    </row>
    <row r="87" spans="1:5" s="3" customFormat="1" ht="31.5" x14ac:dyDescent="0.25">
      <c r="A87" s="11">
        <v>8</v>
      </c>
      <c r="B87" s="37" t="s">
        <v>70</v>
      </c>
      <c r="C87" s="14" t="s">
        <v>210</v>
      </c>
      <c r="D87" s="58">
        <v>146212</v>
      </c>
      <c r="E87" s="59">
        <v>292424</v>
      </c>
    </row>
    <row r="88" spans="1:5" s="3" customFormat="1" ht="31.5" x14ac:dyDescent="0.25">
      <c r="A88" s="11">
        <v>9</v>
      </c>
      <c r="B88" s="37" t="s">
        <v>70</v>
      </c>
      <c r="C88" s="14" t="s">
        <v>154</v>
      </c>
      <c r="D88" s="58">
        <v>146212</v>
      </c>
      <c r="E88" s="59">
        <v>292424</v>
      </c>
    </row>
    <row r="89" spans="1:5" s="3" customFormat="1" ht="47.25" x14ac:dyDescent="0.25">
      <c r="A89" s="11">
        <v>10</v>
      </c>
      <c r="B89" s="37" t="s">
        <v>70</v>
      </c>
      <c r="C89" s="14" t="s">
        <v>441</v>
      </c>
      <c r="D89" s="58">
        <v>146212</v>
      </c>
      <c r="E89" s="59">
        <v>292424</v>
      </c>
    </row>
    <row r="90" spans="1:5" s="3" customFormat="1" ht="31.5" x14ac:dyDescent="0.25">
      <c r="A90" s="11">
        <v>11</v>
      </c>
      <c r="B90" s="37" t="s">
        <v>71</v>
      </c>
      <c r="C90" s="14" t="s">
        <v>155</v>
      </c>
      <c r="D90" s="58">
        <v>146212</v>
      </c>
      <c r="E90" s="59">
        <v>292424</v>
      </c>
    </row>
    <row r="91" spans="1:5" s="3" customFormat="1" ht="31.5" x14ac:dyDescent="0.25">
      <c r="A91" s="11">
        <v>12</v>
      </c>
      <c r="B91" s="13" t="s">
        <v>73</v>
      </c>
      <c r="C91" s="14" t="s">
        <v>157</v>
      </c>
      <c r="D91" s="58">
        <v>146212</v>
      </c>
      <c r="E91" s="59">
        <v>292424</v>
      </c>
    </row>
    <row r="92" spans="1:5" s="3" customFormat="1" ht="47.25" x14ac:dyDescent="0.25">
      <c r="A92" s="11">
        <v>13</v>
      </c>
      <c r="B92" s="13" t="s">
        <v>74</v>
      </c>
      <c r="C92" s="14" t="s">
        <v>158</v>
      </c>
      <c r="D92" s="58">
        <v>146212</v>
      </c>
      <c r="E92" s="59">
        <v>292424</v>
      </c>
    </row>
    <row r="93" spans="1:5" s="3" customFormat="1" ht="31.5" x14ac:dyDescent="0.25">
      <c r="A93" s="11">
        <v>14</v>
      </c>
      <c r="B93" s="13" t="s">
        <v>75</v>
      </c>
      <c r="C93" s="14" t="s">
        <v>159</v>
      </c>
      <c r="D93" s="58">
        <v>146212</v>
      </c>
      <c r="E93" s="59">
        <v>292424</v>
      </c>
    </row>
    <row r="94" spans="1:5" s="3" customFormat="1" ht="31.5" x14ac:dyDescent="0.25">
      <c r="A94" s="11">
        <v>15</v>
      </c>
      <c r="B94" s="13" t="s">
        <v>75</v>
      </c>
      <c r="C94" s="14" t="s">
        <v>117</v>
      </c>
      <c r="D94" s="58">
        <v>146212</v>
      </c>
      <c r="E94" s="59">
        <v>292424</v>
      </c>
    </row>
    <row r="95" spans="1:5" s="3" customFormat="1" ht="31.5" x14ac:dyDescent="0.25">
      <c r="A95" s="11">
        <v>16</v>
      </c>
      <c r="B95" s="13" t="s">
        <v>75</v>
      </c>
      <c r="C95" s="14" t="s">
        <v>160</v>
      </c>
      <c r="D95" s="58">
        <v>146212</v>
      </c>
      <c r="E95" s="59">
        <v>292424</v>
      </c>
    </row>
    <row r="96" spans="1:5" s="3" customFormat="1" ht="31.5" x14ac:dyDescent="0.25">
      <c r="A96" s="11">
        <v>17</v>
      </c>
      <c r="B96" s="13" t="s">
        <v>75</v>
      </c>
      <c r="C96" s="14" t="s">
        <v>118</v>
      </c>
      <c r="D96" s="58">
        <v>146212</v>
      </c>
      <c r="E96" s="59">
        <v>292424</v>
      </c>
    </row>
    <row r="97" spans="1:5" s="3" customFormat="1" ht="31.5" x14ac:dyDescent="0.25">
      <c r="A97" s="11">
        <v>18</v>
      </c>
      <c r="B97" s="13" t="s">
        <v>75</v>
      </c>
      <c r="C97" s="14" t="s">
        <v>292</v>
      </c>
      <c r="D97" s="58">
        <v>146212</v>
      </c>
      <c r="E97" s="59">
        <v>292424</v>
      </c>
    </row>
    <row r="98" spans="1:5" s="3" customFormat="1" ht="47.25" x14ac:dyDescent="0.25">
      <c r="A98" s="11">
        <v>19</v>
      </c>
      <c r="B98" s="13" t="s">
        <v>76</v>
      </c>
      <c r="C98" s="14" t="s">
        <v>119</v>
      </c>
      <c r="D98" s="58">
        <v>146212</v>
      </c>
      <c r="E98" s="59">
        <v>292424</v>
      </c>
    </row>
    <row r="99" spans="1:5" s="3" customFormat="1" ht="31.5" x14ac:dyDescent="0.25">
      <c r="A99" s="11">
        <v>20</v>
      </c>
      <c r="B99" s="13" t="s">
        <v>77</v>
      </c>
      <c r="C99" s="14" t="s">
        <v>161</v>
      </c>
      <c r="D99" s="58">
        <v>146212</v>
      </c>
      <c r="E99" s="59">
        <v>292424</v>
      </c>
    </row>
    <row r="100" spans="1:5" s="3" customFormat="1" ht="47.25" x14ac:dyDescent="0.25">
      <c r="A100" s="11">
        <v>21</v>
      </c>
      <c r="B100" s="13" t="s">
        <v>77</v>
      </c>
      <c r="C100" s="14" t="s">
        <v>162</v>
      </c>
      <c r="D100" s="58">
        <v>146212</v>
      </c>
      <c r="E100" s="59">
        <v>292424</v>
      </c>
    </row>
    <row r="101" spans="1:5" s="3" customFormat="1" ht="31.5" x14ac:dyDescent="0.25">
      <c r="A101" s="11">
        <v>22</v>
      </c>
      <c r="B101" s="13" t="s">
        <v>77</v>
      </c>
      <c r="C101" s="14" t="s">
        <v>442</v>
      </c>
      <c r="D101" s="58">
        <v>146212</v>
      </c>
      <c r="E101" s="59">
        <v>292424</v>
      </c>
    </row>
    <row r="102" spans="1:5" s="3" customFormat="1" ht="78.75" x14ac:dyDescent="0.25">
      <c r="A102" s="11">
        <v>23</v>
      </c>
      <c r="B102" s="13" t="s">
        <v>78</v>
      </c>
      <c r="C102" s="14" t="s">
        <v>163</v>
      </c>
      <c r="D102" s="58">
        <v>146212</v>
      </c>
      <c r="E102" s="59">
        <v>292424</v>
      </c>
    </row>
    <row r="103" spans="1:5" s="3" customFormat="1" ht="15.75" x14ac:dyDescent="0.25">
      <c r="A103" s="11">
        <v>24</v>
      </c>
      <c r="B103" s="13" t="s">
        <v>79</v>
      </c>
      <c r="C103" s="14" t="s">
        <v>121</v>
      </c>
      <c r="D103" s="58">
        <v>146212</v>
      </c>
      <c r="E103" s="59">
        <v>292424</v>
      </c>
    </row>
    <row r="104" spans="1:5" s="3" customFormat="1" ht="31.5" x14ac:dyDescent="0.25">
      <c r="A104" s="11">
        <v>25</v>
      </c>
      <c r="B104" s="13" t="s">
        <v>80</v>
      </c>
      <c r="C104" s="14" t="s">
        <v>122</v>
      </c>
      <c r="D104" s="58">
        <v>146212</v>
      </c>
      <c r="E104" s="59">
        <v>292424</v>
      </c>
    </row>
    <row r="105" spans="1:5" s="3" customFormat="1" ht="63" x14ac:dyDescent="0.25">
      <c r="A105" s="11">
        <v>26</v>
      </c>
      <c r="B105" s="13" t="s">
        <v>81</v>
      </c>
      <c r="C105" s="14" t="s">
        <v>164</v>
      </c>
      <c r="D105" s="58">
        <v>146212</v>
      </c>
      <c r="E105" s="59">
        <v>292424</v>
      </c>
    </row>
    <row r="106" spans="1:5" s="3" customFormat="1" ht="47.25" x14ac:dyDescent="0.25">
      <c r="A106" s="11">
        <v>27</v>
      </c>
      <c r="B106" s="13" t="s">
        <v>82</v>
      </c>
      <c r="C106" s="14" t="s">
        <v>165</v>
      </c>
      <c r="D106" s="58">
        <v>146212</v>
      </c>
      <c r="E106" s="59">
        <v>292424</v>
      </c>
    </row>
    <row r="107" spans="1:5" s="3" customFormat="1" ht="47.25" x14ac:dyDescent="0.25">
      <c r="A107" s="11">
        <v>28</v>
      </c>
      <c r="B107" s="13" t="s">
        <v>83</v>
      </c>
      <c r="C107" s="14" t="s">
        <v>166</v>
      </c>
      <c r="D107" s="58">
        <v>146212</v>
      </c>
      <c r="E107" s="59">
        <v>292424</v>
      </c>
    </row>
    <row r="108" spans="1:5" s="3" customFormat="1" ht="15.75" x14ac:dyDescent="0.25">
      <c r="A108" s="11">
        <v>29</v>
      </c>
      <c r="B108" s="13" t="s">
        <v>85</v>
      </c>
      <c r="C108" s="14" t="s">
        <v>380</v>
      </c>
      <c r="D108" s="58">
        <v>127793</v>
      </c>
      <c r="E108" s="59">
        <v>255586</v>
      </c>
    </row>
    <row r="109" spans="1:5" s="3" customFormat="1" ht="15.75" x14ac:dyDescent="0.25">
      <c r="A109" s="11">
        <v>30</v>
      </c>
      <c r="B109" s="13" t="s">
        <v>86</v>
      </c>
      <c r="C109" s="14" t="s">
        <v>131</v>
      </c>
      <c r="D109" s="58">
        <v>127793</v>
      </c>
      <c r="E109" s="59">
        <v>255586</v>
      </c>
    </row>
    <row r="110" spans="1:5" s="3" customFormat="1" ht="31.5" x14ac:dyDescent="0.25">
      <c r="A110" s="11">
        <v>31</v>
      </c>
      <c r="B110" s="13" t="s">
        <v>87</v>
      </c>
      <c r="C110" s="14" t="s">
        <v>170</v>
      </c>
      <c r="D110" s="58">
        <v>127793</v>
      </c>
      <c r="E110" s="59">
        <v>255586</v>
      </c>
    </row>
    <row r="111" spans="1:5" s="3" customFormat="1" ht="31.5" x14ac:dyDescent="0.25">
      <c r="A111" s="11">
        <v>32</v>
      </c>
      <c r="B111" s="13" t="s">
        <v>88</v>
      </c>
      <c r="C111" s="14" t="s">
        <v>171</v>
      </c>
      <c r="D111" s="58">
        <v>127793</v>
      </c>
      <c r="E111" s="59">
        <v>255586</v>
      </c>
    </row>
    <row r="112" spans="1:5" s="3" customFormat="1" ht="15.75" x14ac:dyDescent="0.25">
      <c r="A112" s="11">
        <v>33</v>
      </c>
      <c r="B112" s="13" t="s">
        <v>89</v>
      </c>
      <c r="C112" s="14" t="s">
        <v>172</v>
      </c>
      <c r="D112" s="58">
        <v>127793</v>
      </c>
      <c r="E112" s="59">
        <v>255586</v>
      </c>
    </row>
    <row r="113" spans="1:5" s="3" customFormat="1" ht="31.5" x14ac:dyDescent="0.25">
      <c r="A113" s="11">
        <v>34</v>
      </c>
      <c r="B113" s="13" t="s">
        <v>90</v>
      </c>
      <c r="C113" s="14" t="s">
        <v>173</v>
      </c>
      <c r="D113" s="58">
        <v>127793</v>
      </c>
      <c r="E113" s="59">
        <v>255586</v>
      </c>
    </row>
    <row r="114" spans="1:5" s="3" customFormat="1" ht="15.75" x14ac:dyDescent="0.25">
      <c r="A114" s="11">
        <v>35</v>
      </c>
      <c r="B114" s="13" t="s">
        <v>91</v>
      </c>
      <c r="C114" s="14" t="s">
        <v>247</v>
      </c>
      <c r="D114" s="58">
        <v>127793</v>
      </c>
      <c r="E114" s="59">
        <v>255586</v>
      </c>
    </row>
    <row r="115" spans="1:5" s="3" customFormat="1" ht="31.5" x14ac:dyDescent="0.25">
      <c r="A115" s="11">
        <v>36</v>
      </c>
      <c r="B115" s="13" t="s">
        <v>92</v>
      </c>
      <c r="C115" s="14" t="s">
        <v>139</v>
      </c>
      <c r="D115" s="58">
        <v>127793</v>
      </c>
      <c r="E115" s="59">
        <v>255586</v>
      </c>
    </row>
    <row r="116" spans="1:5" s="3" customFormat="1" ht="31.5" x14ac:dyDescent="0.25">
      <c r="A116" s="11">
        <v>37</v>
      </c>
      <c r="B116" s="13" t="s">
        <v>93</v>
      </c>
      <c r="C116" s="14" t="s">
        <v>174</v>
      </c>
      <c r="D116" s="58">
        <v>127793</v>
      </c>
      <c r="E116" s="59">
        <v>255586</v>
      </c>
    </row>
    <row r="117" spans="1:5" s="3" customFormat="1" ht="31.5" x14ac:dyDescent="0.25">
      <c r="A117" s="11">
        <v>38</v>
      </c>
      <c r="B117" s="13" t="s">
        <v>93</v>
      </c>
      <c r="C117" s="14" t="s">
        <v>301</v>
      </c>
      <c r="D117" s="58">
        <v>127793</v>
      </c>
      <c r="E117" s="59">
        <v>255586</v>
      </c>
    </row>
    <row r="118" spans="1:5" s="3" customFormat="1" ht="31.5" x14ac:dyDescent="0.25">
      <c r="A118" s="11">
        <v>39</v>
      </c>
      <c r="B118" s="13" t="s">
        <v>93</v>
      </c>
      <c r="C118" s="14" t="s">
        <v>175</v>
      </c>
      <c r="D118" s="58">
        <v>127793</v>
      </c>
      <c r="E118" s="59">
        <v>255586</v>
      </c>
    </row>
    <row r="119" spans="1:5" s="3" customFormat="1" ht="31.5" x14ac:dyDescent="0.25">
      <c r="A119" s="11">
        <v>40</v>
      </c>
      <c r="B119" s="13" t="s">
        <v>93</v>
      </c>
      <c r="C119" s="14" t="s">
        <v>211</v>
      </c>
      <c r="D119" s="58">
        <v>127793</v>
      </c>
      <c r="E119" s="59">
        <v>255586</v>
      </c>
    </row>
    <row r="120" spans="1:5" s="3" customFormat="1" ht="47.25" x14ac:dyDescent="0.25">
      <c r="A120" s="11">
        <v>41</v>
      </c>
      <c r="B120" s="13" t="s">
        <v>93</v>
      </c>
      <c r="C120" s="14" t="s">
        <v>302</v>
      </c>
      <c r="D120" s="58">
        <v>127793</v>
      </c>
      <c r="E120" s="59">
        <v>255586</v>
      </c>
    </row>
    <row r="121" spans="1:5" s="3" customFormat="1" ht="31.5" x14ac:dyDescent="0.25">
      <c r="A121" s="11">
        <v>42</v>
      </c>
      <c r="B121" s="13" t="s">
        <v>93</v>
      </c>
      <c r="C121" s="14" t="s">
        <v>303</v>
      </c>
      <c r="D121" s="58">
        <v>127793</v>
      </c>
      <c r="E121" s="59">
        <v>255586</v>
      </c>
    </row>
    <row r="122" spans="1:5" s="3" customFormat="1" ht="31.5" x14ac:dyDescent="0.25">
      <c r="A122" s="11">
        <v>43</v>
      </c>
      <c r="B122" s="13" t="s">
        <v>93</v>
      </c>
      <c r="C122" s="14" t="s">
        <v>443</v>
      </c>
      <c r="D122" s="58">
        <v>127793</v>
      </c>
      <c r="E122" s="59">
        <v>255586</v>
      </c>
    </row>
    <row r="123" spans="1:5" s="3" customFormat="1" ht="31.5" x14ac:dyDescent="0.25">
      <c r="A123" s="11">
        <v>44</v>
      </c>
      <c r="B123" s="13" t="s">
        <v>93</v>
      </c>
      <c r="C123" s="14" t="s">
        <v>444</v>
      </c>
      <c r="D123" s="58">
        <v>127793</v>
      </c>
      <c r="E123" s="59">
        <v>255586</v>
      </c>
    </row>
    <row r="124" spans="1:5" s="3" customFormat="1" ht="31.5" x14ac:dyDescent="0.25">
      <c r="A124" s="11">
        <v>45</v>
      </c>
      <c r="B124" s="13" t="s">
        <v>93</v>
      </c>
      <c r="C124" s="14" t="s">
        <v>176</v>
      </c>
      <c r="D124" s="58">
        <v>127793</v>
      </c>
      <c r="E124" s="59">
        <v>255586</v>
      </c>
    </row>
    <row r="125" spans="1:5" s="3" customFormat="1" ht="31.5" x14ac:dyDescent="0.25">
      <c r="A125" s="11">
        <v>46</v>
      </c>
      <c r="B125" s="13" t="s">
        <v>94</v>
      </c>
      <c r="C125" s="14" t="s">
        <v>177</v>
      </c>
      <c r="D125" s="58">
        <v>127793</v>
      </c>
      <c r="E125" s="59">
        <v>255586</v>
      </c>
    </row>
    <row r="126" spans="1:5" s="3" customFormat="1" ht="15.75" x14ac:dyDescent="0.25">
      <c r="A126" s="11">
        <v>47</v>
      </c>
      <c r="B126" s="13" t="s">
        <v>95</v>
      </c>
      <c r="C126" s="14" t="s">
        <v>178</v>
      </c>
      <c r="D126" s="58">
        <v>127793</v>
      </c>
      <c r="E126" s="59">
        <v>255586</v>
      </c>
    </row>
    <row r="127" spans="1:5" s="3" customFormat="1" ht="31.5" x14ac:dyDescent="0.25">
      <c r="A127" s="11">
        <v>48</v>
      </c>
      <c r="B127" s="13" t="s">
        <v>95</v>
      </c>
      <c r="C127" s="14" t="s">
        <v>445</v>
      </c>
      <c r="D127" s="58">
        <v>127793</v>
      </c>
      <c r="E127" s="59">
        <v>255586</v>
      </c>
    </row>
    <row r="128" spans="1:5" s="3" customFormat="1" ht="15.75" x14ac:dyDescent="0.25">
      <c r="A128" s="11">
        <v>49</v>
      </c>
      <c r="B128" s="13" t="s">
        <v>96</v>
      </c>
      <c r="C128" s="14" t="s">
        <v>212</v>
      </c>
      <c r="D128" s="58">
        <v>127793</v>
      </c>
      <c r="E128" s="59">
        <v>255586</v>
      </c>
    </row>
    <row r="129" spans="1:5" s="3" customFormat="1" ht="31.5" x14ac:dyDescent="0.25">
      <c r="A129" s="11">
        <v>50</v>
      </c>
      <c r="B129" s="13" t="s">
        <v>97</v>
      </c>
      <c r="C129" s="14" t="s">
        <v>179</v>
      </c>
      <c r="D129" s="58">
        <v>127793</v>
      </c>
      <c r="E129" s="59">
        <v>255586</v>
      </c>
    </row>
    <row r="130" spans="1:5" s="3" customFormat="1" ht="15.75" x14ac:dyDescent="0.25">
      <c r="A130" s="11">
        <v>51</v>
      </c>
      <c r="B130" s="13" t="s">
        <v>98</v>
      </c>
      <c r="C130" s="14" t="s">
        <v>180</v>
      </c>
      <c r="D130" s="58">
        <v>127793</v>
      </c>
      <c r="E130" s="59">
        <v>255586</v>
      </c>
    </row>
    <row r="131" spans="1:5" s="3" customFormat="1" ht="15.75" x14ac:dyDescent="0.25">
      <c r="A131" s="15"/>
      <c r="B131" s="102"/>
      <c r="C131" s="16"/>
      <c r="D131" s="103"/>
      <c r="E131" s="104"/>
    </row>
    <row r="132" spans="1:5" s="3" customFormat="1" ht="15.75" customHeight="1" x14ac:dyDescent="0.25">
      <c r="A132" s="145" t="s">
        <v>367</v>
      </c>
      <c r="B132" s="145"/>
      <c r="C132" s="145"/>
      <c r="D132" s="145"/>
      <c r="E132" s="145"/>
    </row>
    <row r="133" spans="1:5" s="3" customFormat="1" ht="15.75" x14ac:dyDescent="0.25">
      <c r="A133" s="146" t="s">
        <v>1</v>
      </c>
      <c r="B133" s="146" t="s">
        <v>2</v>
      </c>
      <c r="C133" s="146" t="s">
        <v>105</v>
      </c>
      <c r="D133" s="146" t="s">
        <v>264</v>
      </c>
      <c r="E133" s="146"/>
    </row>
    <row r="134" spans="1:5" s="3" customFormat="1" ht="78.75" x14ac:dyDescent="0.25">
      <c r="A134" s="146"/>
      <c r="B134" s="146"/>
      <c r="C134" s="146"/>
      <c r="D134" s="120" t="s">
        <v>428</v>
      </c>
      <c r="E134" s="118" t="s">
        <v>6</v>
      </c>
    </row>
    <row r="135" spans="1:5" s="3" customFormat="1" ht="15.75" x14ac:dyDescent="0.25">
      <c r="A135" s="118">
        <v>1</v>
      </c>
      <c r="B135" s="118">
        <v>2</v>
      </c>
      <c r="C135" s="118">
        <v>3</v>
      </c>
      <c r="D135" s="120">
        <v>4</v>
      </c>
      <c r="E135" s="118">
        <v>5</v>
      </c>
    </row>
    <row r="136" spans="1:5" s="3" customFormat="1" ht="31.5" x14ac:dyDescent="0.25">
      <c r="A136" s="11">
        <v>1</v>
      </c>
      <c r="B136" s="18" t="s">
        <v>66</v>
      </c>
      <c r="C136" s="14" t="s">
        <v>371</v>
      </c>
      <c r="D136" s="58">
        <v>176605</v>
      </c>
      <c r="E136" s="59">
        <v>353210</v>
      </c>
    </row>
    <row r="137" spans="1:5" s="3" customFormat="1" ht="15.75" x14ac:dyDescent="0.25">
      <c r="A137" s="11">
        <v>2</v>
      </c>
      <c r="B137" s="13" t="s">
        <v>95</v>
      </c>
      <c r="C137" s="14" t="s">
        <v>178</v>
      </c>
      <c r="D137" s="58">
        <v>127793</v>
      </c>
      <c r="E137" s="59">
        <v>255586</v>
      </c>
    </row>
    <row r="138" spans="1:5" s="3" customFormat="1" ht="31.5" x14ac:dyDescent="0.25">
      <c r="A138" s="11">
        <v>3</v>
      </c>
      <c r="B138" s="13" t="s">
        <v>96</v>
      </c>
      <c r="C138" s="14" t="s">
        <v>446</v>
      </c>
      <c r="D138" s="58">
        <v>127793</v>
      </c>
      <c r="E138" s="59">
        <v>255586</v>
      </c>
    </row>
    <row r="139" spans="1:5" s="3" customFormat="1" ht="15.75" x14ac:dyDescent="0.25">
      <c r="A139" s="15"/>
      <c r="B139" s="102"/>
      <c r="C139" s="16"/>
      <c r="D139" s="15"/>
      <c r="E139" s="25"/>
    </row>
    <row r="140" spans="1:5" s="3" customFormat="1" ht="15.75" x14ac:dyDescent="0.25">
      <c r="A140" s="147" t="s">
        <v>182</v>
      </c>
      <c r="B140" s="147"/>
      <c r="C140" s="147"/>
      <c r="D140" s="147"/>
      <c r="E140" s="147"/>
    </row>
    <row r="141" spans="1:5" s="3" customFormat="1" ht="15.75" x14ac:dyDescent="0.25">
      <c r="A141" s="143" t="s">
        <v>7</v>
      </c>
      <c r="B141" s="143"/>
      <c r="C141" s="143"/>
      <c r="D141" s="143"/>
      <c r="E141" s="143"/>
    </row>
    <row r="142" spans="1:5" s="3" customFormat="1" ht="15.75" x14ac:dyDescent="0.25">
      <c r="A142" s="146" t="s">
        <v>1</v>
      </c>
      <c r="B142" s="146" t="s">
        <v>2</v>
      </c>
      <c r="C142" s="146" t="s">
        <v>105</v>
      </c>
      <c r="D142" s="146" t="s">
        <v>264</v>
      </c>
      <c r="E142" s="146"/>
    </row>
    <row r="143" spans="1:5" s="3" customFormat="1" ht="78.75" x14ac:dyDescent="0.25">
      <c r="A143" s="146"/>
      <c r="B143" s="146"/>
      <c r="C143" s="146"/>
      <c r="D143" s="120" t="s">
        <v>428</v>
      </c>
      <c r="E143" s="118" t="s">
        <v>6</v>
      </c>
    </row>
    <row r="144" spans="1:5" s="3" customFormat="1" ht="15.75" x14ac:dyDescent="0.25">
      <c r="A144" s="118">
        <v>1</v>
      </c>
      <c r="B144" s="118">
        <v>2</v>
      </c>
      <c r="C144" s="118">
        <v>3</v>
      </c>
      <c r="D144" s="120">
        <v>4</v>
      </c>
      <c r="E144" s="118">
        <v>5</v>
      </c>
    </row>
    <row r="145" spans="1:6" s="3" customFormat="1" ht="31.5" x14ac:dyDescent="0.25">
      <c r="A145" s="120">
        <v>1</v>
      </c>
      <c r="B145" s="18" t="s">
        <v>15</v>
      </c>
      <c r="C145" s="14" t="s">
        <v>112</v>
      </c>
      <c r="D145" s="58">
        <v>41800</v>
      </c>
      <c r="E145" s="59">
        <v>209000</v>
      </c>
    </row>
    <row r="146" spans="1:6" s="3" customFormat="1" ht="16.5" thickBot="1" x14ac:dyDescent="0.3">
      <c r="A146" s="120">
        <v>2</v>
      </c>
      <c r="B146" s="18" t="s">
        <v>34</v>
      </c>
      <c r="C146" s="14" t="s">
        <v>127</v>
      </c>
      <c r="D146" s="58">
        <v>41800</v>
      </c>
      <c r="E146" s="59">
        <v>209000</v>
      </c>
    </row>
    <row r="147" spans="1:6" s="3" customFormat="1" ht="15.75" x14ac:dyDescent="0.25">
      <c r="A147" s="11">
        <v>3</v>
      </c>
      <c r="B147" s="18" t="s">
        <v>35</v>
      </c>
      <c r="C147" s="14" t="s">
        <v>380</v>
      </c>
      <c r="D147" s="58">
        <v>50000</v>
      </c>
      <c r="E147" s="59">
        <v>250000</v>
      </c>
      <c r="F147" s="132"/>
    </row>
    <row r="148" spans="1:6" s="3" customFormat="1" ht="15.75" x14ac:dyDescent="0.25">
      <c r="A148" s="11">
        <v>4</v>
      </c>
      <c r="B148" s="18" t="s">
        <v>36</v>
      </c>
      <c r="C148" s="14" t="s">
        <v>381</v>
      </c>
      <c r="D148" s="58">
        <v>50000</v>
      </c>
      <c r="E148" s="59">
        <v>250000</v>
      </c>
      <c r="F148" s="133"/>
    </row>
    <row r="149" spans="1:6" s="3" customFormat="1" ht="31.5" x14ac:dyDescent="0.25">
      <c r="A149" s="11">
        <v>5</v>
      </c>
      <c r="B149" s="18" t="s">
        <v>37</v>
      </c>
      <c r="C149" s="14" t="s">
        <v>132</v>
      </c>
      <c r="D149" s="58">
        <v>50000</v>
      </c>
      <c r="E149" s="59">
        <v>250000</v>
      </c>
      <c r="F149" s="133" t="s">
        <v>451</v>
      </c>
    </row>
    <row r="150" spans="1:6" s="3" customFormat="1" ht="47.25" x14ac:dyDescent="0.25">
      <c r="A150" s="11">
        <v>6</v>
      </c>
      <c r="B150" s="18" t="s">
        <v>38</v>
      </c>
      <c r="C150" s="14" t="s">
        <v>133</v>
      </c>
      <c r="D150" s="58">
        <v>50000</v>
      </c>
      <c r="E150" s="59">
        <v>250000</v>
      </c>
      <c r="F150" s="133"/>
    </row>
    <row r="151" spans="1:6" s="3" customFormat="1" ht="15.75" x14ac:dyDescent="0.25">
      <c r="A151" s="11">
        <v>7</v>
      </c>
      <c r="B151" s="18" t="s">
        <v>39</v>
      </c>
      <c r="C151" s="14" t="s">
        <v>134</v>
      </c>
      <c r="D151" s="58">
        <v>50000</v>
      </c>
      <c r="E151" s="59">
        <v>250000</v>
      </c>
      <c r="F151" s="133"/>
    </row>
    <row r="152" spans="1:6" s="3" customFormat="1" ht="16.5" thickBot="1" x14ac:dyDescent="0.3">
      <c r="A152" s="11">
        <v>8</v>
      </c>
      <c r="B152" s="18" t="s">
        <v>42</v>
      </c>
      <c r="C152" s="14" t="s">
        <v>247</v>
      </c>
      <c r="D152" s="58">
        <v>50000</v>
      </c>
      <c r="E152" s="59">
        <v>250000</v>
      </c>
      <c r="F152" s="134"/>
    </row>
    <row r="153" spans="1:6" s="3" customFormat="1" ht="15.75" x14ac:dyDescent="0.25">
      <c r="A153" s="4"/>
      <c r="B153" s="26"/>
      <c r="C153" s="4"/>
      <c r="D153" s="24"/>
      <c r="E153" s="24"/>
    </row>
    <row r="154" spans="1:6" s="3" customFormat="1" ht="15.75" x14ac:dyDescent="0.25">
      <c r="A154" s="143" t="s">
        <v>64</v>
      </c>
      <c r="B154" s="143"/>
      <c r="C154" s="143"/>
      <c r="D154" s="143"/>
      <c r="E154" s="143"/>
    </row>
    <row r="155" spans="1:6" s="3" customFormat="1" ht="15.75" x14ac:dyDescent="0.25">
      <c r="A155" s="146" t="s">
        <v>1</v>
      </c>
      <c r="B155" s="146" t="s">
        <v>2</v>
      </c>
      <c r="C155" s="146" t="s">
        <v>105</v>
      </c>
      <c r="D155" s="146" t="s">
        <v>264</v>
      </c>
      <c r="E155" s="146"/>
    </row>
    <row r="156" spans="1:6" s="3" customFormat="1" ht="78.75" x14ac:dyDescent="0.25">
      <c r="A156" s="146"/>
      <c r="B156" s="146"/>
      <c r="C156" s="146"/>
      <c r="D156" s="120" t="s">
        <v>428</v>
      </c>
      <c r="E156" s="118" t="s">
        <v>6</v>
      </c>
    </row>
    <row r="157" spans="1:6" s="3" customFormat="1" ht="15.75" x14ac:dyDescent="0.25">
      <c r="A157" s="118">
        <v>1</v>
      </c>
      <c r="B157" s="118">
        <v>2</v>
      </c>
      <c r="C157" s="118">
        <v>3</v>
      </c>
      <c r="D157" s="120">
        <v>4</v>
      </c>
      <c r="E157" s="118">
        <v>5</v>
      </c>
    </row>
    <row r="158" spans="1:6" s="3" customFormat="1" ht="15.75" x14ac:dyDescent="0.25">
      <c r="A158" s="11">
        <v>1</v>
      </c>
      <c r="B158" s="13" t="s">
        <v>84</v>
      </c>
      <c r="C158" s="14" t="s">
        <v>167</v>
      </c>
      <c r="D158" s="58">
        <v>47025</v>
      </c>
      <c r="E158" s="59">
        <v>117562.5</v>
      </c>
    </row>
    <row r="159" spans="1:6" s="3" customFormat="1" ht="15.75" x14ac:dyDescent="0.25">
      <c r="A159" s="4"/>
      <c r="B159" s="26"/>
      <c r="C159" s="4"/>
      <c r="D159" s="24"/>
      <c r="E159" s="24"/>
    </row>
    <row r="160" spans="1:6" s="3" customFormat="1" ht="15.75" x14ac:dyDescent="0.25">
      <c r="A160" s="147" t="s">
        <v>183</v>
      </c>
      <c r="B160" s="147"/>
      <c r="C160" s="147"/>
      <c r="D160" s="147"/>
      <c r="E160" s="147"/>
    </row>
    <row r="161" spans="1:5" s="3" customFormat="1" ht="15.75" x14ac:dyDescent="0.25">
      <c r="A161" s="143" t="s">
        <v>7</v>
      </c>
      <c r="B161" s="143"/>
      <c r="C161" s="143"/>
      <c r="D161" s="143"/>
      <c r="E161" s="143"/>
    </row>
    <row r="162" spans="1:5" s="3" customFormat="1" ht="15.75" x14ac:dyDescent="0.25">
      <c r="A162" s="146" t="s">
        <v>1</v>
      </c>
      <c r="B162" s="146" t="s">
        <v>2</v>
      </c>
      <c r="C162" s="146" t="s">
        <v>105</v>
      </c>
      <c r="D162" s="146" t="s">
        <v>264</v>
      </c>
      <c r="E162" s="146"/>
    </row>
    <row r="163" spans="1:5" s="3" customFormat="1" ht="78.75" x14ac:dyDescent="0.25">
      <c r="A163" s="146"/>
      <c r="B163" s="146"/>
      <c r="C163" s="146"/>
      <c r="D163" s="120" t="s">
        <v>428</v>
      </c>
      <c r="E163" s="118" t="s">
        <v>6</v>
      </c>
    </row>
    <row r="164" spans="1:5" s="3" customFormat="1" ht="15.75" x14ac:dyDescent="0.25">
      <c r="A164" s="118">
        <v>1</v>
      </c>
      <c r="B164" s="118">
        <v>2</v>
      </c>
      <c r="C164" s="118">
        <v>3</v>
      </c>
      <c r="D164" s="120">
        <v>4</v>
      </c>
      <c r="E164" s="118">
        <v>5</v>
      </c>
    </row>
    <row r="165" spans="1:5" s="3" customFormat="1" ht="31.5" x14ac:dyDescent="0.25">
      <c r="A165" s="11">
        <v>1</v>
      </c>
      <c r="B165" s="18" t="s">
        <v>20</v>
      </c>
      <c r="C165" s="14" t="s">
        <v>115</v>
      </c>
      <c r="D165" s="58">
        <v>41800</v>
      </c>
      <c r="E165" s="59">
        <v>209000</v>
      </c>
    </row>
    <row r="166" spans="1:5" s="3" customFormat="1" ht="31.5" x14ac:dyDescent="0.25">
      <c r="A166" s="11">
        <v>2</v>
      </c>
      <c r="B166" s="18" t="s">
        <v>21</v>
      </c>
      <c r="C166" s="14" t="s">
        <v>116</v>
      </c>
      <c r="D166" s="58">
        <v>50160</v>
      </c>
      <c r="E166" s="59">
        <v>250800</v>
      </c>
    </row>
    <row r="167" spans="1:5" s="3" customFormat="1" ht="31.5" x14ac:dyDescent="0.25">
      <c r="A167" s="11">
        <v>3</v>
      </c>
      <c r="B167" s="18" t="s">
        <v>22</v>
      </c>
      <c r="C167" s="14" t="s">
        <v>273</v>
      </c>
      <c r="D167" s="58">
        <v>50160</v>
      </c>
      <c r="E167" s="59">
        <v>250800</v>
      </c>
    </row>
    <row r="168" spans="1:5" s="3" customFormat="1" ht="31.5" x14ac:dyDescent="0.25">
      <c r="A168" s="11">
        <v>4</v>
      </c>
      <c r="B168" s="18" t="s">
        <v>22</v>
      </c>
      <c r="C168" s="14" t="s">
        <v>272</v>
      </c>
      <c r="D168" s="58">
        <v>50160</v>
      </c>
      <c r="E168" s="59">
        <v>250800</v>
      </c>
    </row>
    <row r="169" spans="1:5" s="3" customFormat="1" ht="47.25" x14ac:dyDescent="0.25">
      <c r="A169" s="11">
        <v>5</v>
      </c>
      <c r="B169" s="18" t="s">
        <v>23</v>
      </c>
      <c r="C169" s="14" t="s">
        <v>119</v>
      </c>
      <c r="D169" s="58">
        <v>50160</v>
      </c>
      <c r="E169" s="59">
        <v>250800</v>
      </c>
    </row>
    <row r="170" spans="1:5" s="3" customFormat="1" ht="31.5" x14ac:dyDescent="0.25">
      <c r="A170" s="11">
        <v>6</v>
      </c>
      <c r="B170" s="18" t="s">
        <v>27</v>
      </c>
      <c r="C170" s="14" t="s">
        <v>122</v>
      </c>
      <c r="D170" s="58">
        <v>50160</v>
      </c>
      <c r="E170" s="59">
        <v>250800</v>
      </c>
    </row>
    <row r="171" spans="1:5" s="3" customFormat="1" ht="47.25" x14ac:dyDescent="0.25">
      <c r="A171" s="11">
        <v>7</v>
      </c>
      <c r="B171" s="18" t="s">
        <v>30</v>
      </c>
      <c r="C171" s="14" t="s">
        <v>277</v>
      </c>
      <c r="D171" s="58">
        <v>50160</v>
      </c>
      <c r="E171" s="59">
        <v>250800</v>
      </c>
    </row>
    <row r="172" spans="1:5" s="3" customFormat="1" ht="31.5" x14ac:dyDescent="0.25">
      <c r="A172" s="11">
        <v>8</v>
      </c>
      <c r="B172" s="18" t="s">
        <v>31</v>
      </c>
      <c r="C172" s="14" t="s">
        <v>125</v>
      </c>
      <c r="D172" s="58">
        <v>41800</v>
      </c>
      <c r="E172" s="59">
        <v>209000</v>
      </c>
    </row>
    <row r="173" spans="1:5" s="3" customFormat="1" ht="31.5" x14ac:dyDescent="0.25">
      <c r="A173" s="11">
        <v>9</v>
      </c>
      <c r="B173" s="18" t="s">
        <v>447</v>
      </c>
      <c r="C173" s="14" t="s">
        <v>448</v>
      </c>
      <c r="D173" s="58">
        <v>41800</v>
      </c>
      <c r="E173" s="59">
        <v>209000</v>
      </c>
    </row>
    <row r="174" spans="1:5" s="3" customFormat="1" ht="15.75" x14ac:dyDescent="0.25">
      <c r="A174" s="11">
        <v>10</v>
      </c>
      <c r="B174" s="18" t="s">
        <v>42</v>
      </c>
      <c r="C174" s="14" t="s">
        <v>247</v>
      </c>
      <c r="D174" s="58">
        <v>34485</v>
      </c>
      <c r="E174" s="59">
        <v>172425</v>
      </c>
    </row>
    <row r="175" spans="1:5" s="3" customFormat="1" ht="31.5" x14ac:dyDescent="0.25">
      <c r="A175" s="11">
        <v>11</v>
      </c>
      <c r="B175" s="18" t="s">
        <v>43</v>
      </c>
      <c r="C175" s="14" t="s">
        <v>436</v>
      </c>
      <c r="D175" s="58">
        <v>34485</v>
      </c>
      <c r="E175" s="59">
        <v>172425</v>
      </c>
    </row>
    <row r="176" spans="1:5" s="3" customFormat="1" ht="31.5" x14ac:dyDescent="0.25">
      <c r="A176" s="11">
        <v>12</v>
      </c>
      <c r="B176" s="18" t="s">
        <v>45</v>
      </c>
      <c r="C176" s="14" t="s">
        <v>449</v>
      </c>
      <c r="D176" s="58">
        <v>34485</v>
      </c>
      <c r="E176" s="59">
        <v>172425</v>
      </c>
    </row>
    <row r="177" spans="1:5" s="3" customFormat="1" ht="31.5" x14ac:dyDescent="0.25">
      <c r="A177" s="11">
        <v>13</v>
      </c>
      <c r="B177" s="18" t="s">
        <v>46</v>
      </c>
      <c r="C177" s="14" t="s">
        <v>47</v>
      </c>
      <c r="D177" s="58">
        <v>41800</v>
      </c>
      <c r="E177" s="59">
        <v>209000</v>
      </c>
    </row>
    <row r="178" spans="1:5" s="3" customFormat="1" ht="31.5" x14ac:dyDescent="0.25">
      <c r="A178" s="11">
        <v>14</v>
      </c>
      <c r="B178" s="18" t="s">
        <v>48</v>
      </c>
      <c r="C178" s="14" t="s">
        <v>140</v>
      </c>
      <c r="D178" s="58">
        <v>50160</v>
      </c>
      <c r="E178" s="59">
        <v>250800</v>
      </c>
    </row>
    <row r="179" spans="1:5" s="3" customFormat="1" ht="15.75" x14ac:dyDescent="0.25">
      <c r="A179" s="11">
        <v>15</v>
      </c>
      <c r="B179" s="18" t="s">
        <v>54</v>
      </c>
      <c r="C179" s="14" t="s">
        <v>186</v>
      </c>
      <c r="D179" s="58">
        <v>41800</v>
      </c>
      <c r="E179" s="59">
        <v>209000</v>
      </c>
    </row>
    <row r="180" spans="1:5" s="3" customFormat="1" ht="63" x14ac:dyDescent="0.25">
      <c r="A180" s="11">
        <v>16</v>
      </c>
      <c r="B180" s="18" t="s">
        <v>143</v>
      </c>
      <c r="C180" s="14" t="s">
        <v>144</v>
      </c>
      <c r="D180" s="58">
        <v>41800</v>
      </c>
      <c r="E180" s="59">
        <v>209000</v>
      </c>
    </row>
    <row r="181" spans="1:5" s="3" customFormat="1" ht="15.75" x14ac:dyDescent="0.25">
      <c r="A181" s="11">
        <v>17</v>
      </c>
      <c r="B181" s="18" t="s">
        <v>354</v>
      </c>
      <c r="C181" s="14" t="s">
        <v>355</v>
      </c>
      <c r="D181" s="58">
        <v>41800</v>
      </c>
      <c r="E181" s="59">
        <v>209000</v>
      </c>
    </row>
    <row r="182" spans="1:5" s="3" customFormat="1" ht="15.75" x14ac:dyDescent="0.25">
      <c r="A182" s="4"/>
      <c r="B182" s="26"/>
      <c r="C182" s="4"/>
      <c r="D182" s="24"/>
      <c r="E182" s="24"/>
    </row>
    <row r="183" spans="1:5" s="3" customFormat="1" ht="15.75" x14ac:dyDescent="0.25">
      <c r="A183" s="143" t="s">
        <v>56</v>
      </c>
      <c r="B183" s="143"/>
      <c r="C183" s="143"/>
      <c r="D183" s="143"/>
      <c r="E183" s="143"/>
    </row>
    <row r="184" spans="1:5" s="3" customFormat="1" ht="15.75" x14ac:dyDescent="0.25">
      <c r="A184" s="146" t="s">
        <v>1</v>
      </c>
      <c r="B184" s="146" t="s">
        <v>2</v>
      </c>
      <c r="C184" s="146" t="s">
        <v>105</v>
      </c>
      <c r="D184" s="146" t="s">
        <v>264</v>
      </c>
      <c r="E184" s="146"/>
    </row>
    <row r="185" spans="1:5" s="3" customFormat="1" ht="78.75" x14ac:dyDescent="0.25">
      <c r="A185" s="146"/>
      <c r="B185" s="146"/>
      <c r="C185" s="146"/>
      <c r="D185" s="120" t="s">
        <v>428</v>
      </c>
      <c r="E185" s="118" t="s">
        <v>6</v>
      </c>
    </row>
    <row r="186" spans="1:5" s="3" customFormat="1" ht="15.75" x14ac:dyDescent="0.25">
      <c r="A186" s="118">
        <v>1</v>
      </c>
      <c r="B186" s="118">
        <v>2</v>
      </c>
      <c r="C186" s="118">
        <v>3</v>
      </c>
      <c r="D186" s="120">
        <v>4</v>
      </c>
      <c r="E186" s="118">
        <v>5</v>
      </c>
    </row>
    <row r="187" spans="1:5" s="3" customFormat="1" ht="78.75" x14ac:dyDescent="0.25">
      <c r="A187" s="11">
        <v>1</v>
      </c>
      <c r="B187" s="18" t="s">
        <v>59</v>
      </c>
      <c r="C187" s="14" t="s">
        <v>257</v>
      </c>
      <c r="D187" s="58">
        <v>36575</v>
      </c>
      <c r="E187" s="59">
        <v>219450</v>
      </c>
    </row>
    <row r="188" spans="1:5" s="3" customFormat="1" ht="31.5" x14ac:dyDescent="0.25">
      <c r="A188" s="11">
        <v>2</v>
      </c>
      <c r="B188" s="18" t="s">
        <v>62</v>
      </c>
      <c r="C188" s="14" t="s">
        <v>209</v>
      </c>
      <c r="D188" s="58">
        <v>36575</v>
      </c>
      <c r="E188" s="59">
        <v>219450</v>
      </c>
    </row>
    <row r="189" spans="1:5" s="3" customFormat="1" ht="15.75" x14ac:dyDescent="0.25">
      <c r="A189" s="4"/>
      <c r="B189" s="26"/>
      <c r="C189" s="4"/>
      <c r="D189" s="24"/>
      <c r="E189" s="24"/>
    </row>
    <row r="190" spans="1:5" s="3" customFormat="1" ht="15.75" x14ac:dyDescent="0.25">
      <c r="A190" s="143" t="s">
        <v>64</v>
      </c>
      <c r="B190" s="143"/>
      <c r="C190" s="143"/>
      <c r="D190" s="143"/>
      <c r="E190" s="143"/>
    </row>
    <row r="191" spans="1:5" s="3" customFormat="1" ht="15.75" x14ac:dyDescent="0.25">
      <c r="A191" s="146" t="s">
        <v>1</v>
      </c>
      <c r="B191" s="146" t="s">
        <v>2</v>
      </c>
      <c r="C191" s="146" t="s">
        <v>105</v>
      </c>
      <c r="D191" s="146" t="s">
        <v>264</v>
      </c>
      <c r="E191" s="146"/>
    </row>
    <row r="192" spans="1:5" s="3" customFormat="1" ht="78.75" x14ac:dyDescent="0.25">
      <c r="A192" s="146"/>
      <c r="B192" s="146"/>
      <c r="C192" s="146"/>
      <c r="D192" s="120" t="s">
        <v>428</v>
      </c>
      <c r="E192" s="118" t="s">
        <v>6</v>
      </c>
    </row>
    <row r="193" spans="1:5" s="3" customFormat="1" ht="15.75" x14ac:dyDescent="0.25">
      <c r="A193" s="118">
        <v>1</v>
      </c>
      <c r="B193" s="118">
        <v>2</v>
      </c>
      <c r="C193" s="118">
        <v>3</v>
      </c>
      <c r="D193" s="120">
        <v>4</v>
      </c>
      <c r="E193" s="118">
        <v>5</v>
      </c>
    </row>
    <row r="194" spans="1:5" s="3" customFormat="1" ht="47.25" x14ac:dyDescent="0.25">
      <c r="A194" s="11">
        <v>1</v>
      </c>
      <c r="B194" s="18" t="s">
        <v>70</v>
      </c>
      <c r="C194" s="14" t="s">
        <v>153</v>
      </c>
      <c r="D194" s="58">
        <v>47025</v>
      </c>
      <c r="E194" s="59">
        <v>117562.5</v>
      </c>
    </row>
    <row r="195" spans="1:5" s="3" customFormat="1" ht="31.5" x14ac:dyDescent="0.25">
      <c r="A195" s="11">
        <v>2</v>
      </c>
      <c r="B195" s="18" t="s">
        <v>70</v>
      </c>
      <c r="C195" s="36" t="s">
        <v>154</v>
      </c>
      <c r="D195" s="58">
        <v>47025</v>
      </c>
      <c r="E195" s="59">
        <v>117562.5</v>
      </c>
    </row>
    <row r="196" spans="1:5" s="3" customFormat="1" ht="31.5" x14ac:dyDescent="0.25">
      <c r="A196" s="11">
        <v>3</v>
      </c>
      <c r="B196" s="37" t="s">
        <v>70</v>
      </c>
      <c r="C196" s="14" t="s">
        <v>210</v>
      </c>
      <c r="D196" s="58">
        <v>47025</v>
      </c>
      <c r="E196" s="59">
        <v>117562.5</v>
      </c>
    </row>
    <row r="197" spans="1:5" s="3" customFormat="1" ht="47.25" x14ac:dyDescent="0.25">
      <c r="A197" s="11">
        <v>4</v>
      </c>
      <c r="B197" s="37" t="s">
        <v>70</v>
      </c>
      <c r="C197" s="39" t="s">
        <v>450</v>
      </c>
      <c r="D197" s="58">
        <v>47025</v>
      </c>
      <c r="E197" s="59">
        <v>117562.5</v>
      </c>
    </row>
    <row r="198" spans="1:5" s="3" customFormat="1" ht="31.5" x14ac:dyDescent="0.25">
      <c r="A198" s="11">
        <v>5</v>
      </c>
      <c r="B198" s="18" t="s">
        <v>75</v>
      </c>
      <c r="C198" s="39" t="s">
        <v>159</v>
      </c>
      <c r="D198" s="58">
        <v>47025</v>
      </c>
      <c r="E198" s="59">
        <v>117562.5</v>
      </c>
    </row>
    <row r="199" spans="1:5" s="3" customFormat="1" ht="31.5" x14ac:dyDescent="0.25">
      <c r="A199" s="11">
        <v>6</v>
      </c>
      <c r="B199" s="18" t="s">
        <v>75</v>
      </c>
      <c r="C199" s="14" t="s">
        <v>117</v>
      </c>
      <c r="D199" s="58">
        <v>47025</v>
      </c>
      <c r="E199" s="59">
        <v>117562.5</v>
      </c>
    </row>
    <row r="200" spans="1:5" s="3" customFormat="1" ht="47.25" x14ac:dyDescent="0.25">
      <c r="A200" s="11">
        <v>7</v>
      </c>
      <c r="B200" s="18" t="s">
        <v>76</v>
      </c>
      <c r="C200" s="14" t="s">
        <v>119</v>
      </c>
      <c r="D200" s="58">
        <v>47025</v>
      </c>
      <c r="E200" s="59">
        <v>117562.5</v>
      </c>
    </row>
    <row r="201" spans="1:5" s="3" customFormat="1" ht="31.5" x14ac:dyDescent="0.25">
      <c r="A201" s="11">
        <v>8</v>
      </c>
      <c r="B201" s="18" t="s">
        <v>87</v>
      </c>
      <c r="C201" s="14" t="s">
        <v>170</v>
      </c>
      <c r="D201" s="58">
        <v>41800</v>
      </c>
      <c r="E201" s="59">
        <v>104500</v>
      </c>
    </row>
    <row r="202" spans="1:5" s="3" customFormat="1" ht="15.75" x14ac:dyDescent="0.25">
      <c r="A202" s="11">
        <v>9</v>
      </c>
      <c r="B202" s="18" t="s">
        <v>91</v>
      </c>
      <c r="C202" s="14" t="s">
        <v>382</v>
      </c>
      <c r="D202" s="58">
        <v>51205</v>
      </c>
      <c r="E202" s="59">
        <v>128012.5</v>
      </c>
    </row>
    <row r="203" spans="1:5" s="3" customFormat="1" ht="31.5" x14ac:dyDescent="0.25">
      <c r="A203" s="11">
        <v>10</v>
      </c>
      <c r="B203" s="18" t="s">
        <v>94</v>
      </c>
      <c r="C203" s="14" t="s">
        <v>177</v>
      </c>
      <c r="D203" s="58">
        <v>47025</v>
      </c>
      <c r="E203" s="59">
        <v>117562.5</v>
      </c>
    </row>
    <row r="204" spans="1:5" s="3" customFormat="1" ht="15.75" x14ac:dyDescent="0.25">
      <c r="A204" s="11">
        <v>11</v>
      </c>
      <c r="B204" s="18" t="s">
        <v>187</v>
      </c>
      <c r="C204" s="14" t="s">
        <v>186</v>
      </c>
      <c r="D204" s="58">
        <v>41800</v>
      </c>
      <c r="E204" s="59">
        <v>104500</v>
      </c>
    </row>
    <row r="205" spans="1:5" s="3" customFormat="1" ht="47.25" x14ac:dyDescent="0.25">
      <c r="A205" s="11">
        <v>12</v>
      </c>
      <c r="B205" s="18" t="s">
        <v>188</v>
      </c>
      <c r="C205" s="14" t="s">
        <v>189</v>
      </c>
      <c r="D205" s="58">
        <v>41800</v>
      </c>
      <c r="E205" s="59">
        <v>104500</v>
      </c>
    </row>
    <row r="206" spans="1:5" s="3" customFormat="1" ht="15.75" x14ac:dyDescent="0.25">
      <c r="A206" s="4"/>
      <c r="B206" s="26"/>
      <c r="C206" s="4"/>
      <c r="D206" s="24"/>
      <c r="E206" s="24"/>
    </row>
    <row r="207" spans="1:5" s="3" customFormat="1" ht="15.75" x14ac:dyDescent="0.25">
      <c r="A207" s="147" t="s">
        <v>190</v>
      </c>
      <c r="B207" s="147"/>
      <c r="C207" s="147"/>
      <c r="D207" s="147"/>
      <c r="E207" s="147"/>
    </row>
    <row r="208" spans="1:5" s="3" customFormat="1" ht="15.75" x14ac:dyDescent="0.25">
      <c r="A208" s="143" t="s">
        <v>7</v>
      </c>
      <c r="B208" s="143"/>
      <c r="C208" s="143"/>
      <c r="D208" s="143"/>
      <c r="E208" s="143"/>
    </row>
    <row r="209" spans="1:6" s="3" customFormat="1" ht="15.75" x14ac:dyDescent="0.25">
      <c r="A209" s="146" t="s">
        <v>1</v>
      </c>
      <c r="B209" s="146" t="s">
        <v>2</v>
      </c>
      <c r="C209" s="146" t="s">
        <v>105</v>
      </c>
      <c r="D209" s="146" t="s">
        <v>264</v>
      </c>
      <c r="E209" s="146"/>
    </row>
    <row r="210" spans="1:6" s="3" customFormat="1" ht="78.75" x14ac:dyDescent="0.25">
      <c r="A210" s="146"/>
      <c r="B210" s="146"/>
      <c r="C210" s="146"/>
      <c r="D210" s="120" t="s">
        <v>428</v>
      </c>
      <c r="E210" s="118" t="s">
        <v>6</v>
      </c>
    </row>
    <row r="211" spans="1:6" s="3" customFormat="1" ht="16.5" thickBot="1" x14ac:dyDescent="0.3">
      <c r="A211" s="118">
        <v>1</v>
      </c>
      <c r="B211" s="118">
        <v>2</v>
      </c>
      <c r="C211" s="118">
        <v>3</v>
      </c>
      <c r="D211" s="120">
        <v>4</v>
      </c>
      <c r="E211" s="118">
        <v>5</v>
      </c>
    </row>
    <row r="212" spans="1:6" s="3" customFormat="1" ht="15.75" x14ac:dyDescent="0.25">
      <c r="A212" s="118">
        <v>1</v>
      </c>
      <c r="B212" s="118" t="s">
        <v>42</v>
      </c>
      <c r="C212" s="27" t="s">
        <v>247</v>
      </c>
      <c r="D212" s="58">
        <v>39000</v>
      </c>
      <c r="E212" s="59">
        <v>195000</v>
      </c>
      <c r="F212" s="132"/>
    </row>
    <row r="213" spans="1:6" s="3" customFormat="1" ht="47.25" x14ac:dyDescent="0.25">
      <c r="A213" s="118">
        <v>2</v>
      </c>
      <c r="B213" s="18" t="s">
        <v>46</v>
      </c>
      <c r="C213" s="14" t="s">
        <v>258</v>
      </c>
      <c r="D213" s="58">
        <v>38500</v>
      </c>
      <c r="E213" s="59">
        <v>192500</v>
      </c>
      <c r="F213" s="133"/>
    </row>
    <row r="214" spans="1:6" s="3" customFormat="1" ht="31.5" x14ac:dyDescent="0.25">
      <c r="A214" s="118">
        <v>3</v>
      </c>
      <c r="B214" s="18" t="s">
        <v>46</v>
      </c>
      <c r="C214" s="14" t="s">
        <v>185</v>
      </c>
      <c r="D214" s="58">
        <v>38500</v>
      </c>
      <c r="E214" s="59">
        <v>192500</v>
      </c>
      <c r="F214" s="133"/>
    </row>
    <row r="215" spans="1:6" s="3" customFormat="1" ht="16.5" thickBot="1" x14ac:dyDescent="0.3">
      <c r="A215" s="4"/>
      <c r="B215" s="26"/>
      <c r="C215" s="4"/>
      <c r="D215" s="24"/>
      <c r="E215" s="24"/>
      <c r="F215" s="134"/>
    </row>
    <row r="216" spans="1:6" s="3" customFormat="1" ht="15.75" x14ac:dyDescent="0.25">
      <c r="A216" s="143" t="s">
        <v>64</v>
      </c>
      <c r="B216" s="143"/>
      <c r="C216" s="143"/>
      <c r="D216" s="143"/>
      <c r="E216" s="143"/>
    </row>
    <row r="217" spans="1:6" s="3" customFormat="1" ht="15.75" x14ac:dyDescent="0.25">
      <c r="A217" s="146" t="s">
        <v>1</v>
      </c>
      <c r="B217" s="146" t="s">
        <v>2</v>
      </c>
      <c r="C217" s="146" t="s">
        <v>105</v>
      </c>
      <c r="D217" s="146" t="s">
        <v>264</v>
      </c>
      <c r="E217" s="146"/>
    </row>
    <row r="218" spans="1:6" s="3" customFormat="1" ht="78.75" x14ac:dyDescent="0.25">
      <c r="A218" s="146"/>
      <c r="B218" s="146"/>
      <c r="C218" s="146"/>
      <c r="D218" s="120" t="s">
        <v>428</v>
      </c>
      <c r="E218" s="118" t="s">
        <v>6</v>
      </c>
    </row>
    <row r="219" spans="1:6" s="3" customFormat="1" ht="16.5" thickBot="1" x14ac:dyDescent="0.3">
      <c r="A219" s="118">
        <v>1</v>
      </c>
      <c r="B219" s="118">
        <v>2</v>
      </c>
      <c r="C219" s="118">
        <v>3</v>
      </c>
      <c r="D219" s="120">
        <v>4</v>
      </c>
      <c r="E219" s="118">
        <v>5</v>
      </c>
    </row>
    <row r="220" spans="1:6" s="3" customFormat="1" ht="31.5" x14ac:dyDescent="0.25">
      <c r="A220" s="11">
        <v>1</v>
      </c>
      <c r="B220" s="13" t="s">
        <v>80</v>
      </c>
      <c r="C220" s="14" t="s">
        <v>122</v>
      </c>
      <c r="D220" s="58">
        <v>55000</v>
      </c>
      <c r="E220" s="59">
        <v>137500</v>
      </c>
      <c r="F220" s="132"/>
    </row>
    <row r="221" spans="1:6" s="3" customFormat="1" ht="15.75" x14ac:dyDescent="0.25">
      <c r="A221" s="11">
        <v>2</v>
      </c>
      <c r="B221" s="13" t="s">
        <v>85</v>
      </c>
      <c r="C221" s="14" t="s">
        <v>380</v>
      </c>
      <c r="D221" s="58">
        <v>50000</v>
      </c>
      <c r="E221" s="59">
        <v>125000</v>
      </c>
      <c r="F221" s="133"/>
    </row>
    <row r="222" spans="1:6" s="3" customFormat="1" ht="15.75" x14ac:dyDescent="0.25">
      <c r="A222" s="11">
        <v>3</v>
      </c>
      <c r="B222" s="13" t="s">
        <v>86</v>
      </c>
      <c r="C222" s="14" t="s">
        <v>131</v>
      </c>
      <c r="D222" s="58">
        <v>50000</v>
      </c>
      <c r="E222" s="59">
        <v>125000</v>
      </c>
      <c r="F222" s="133"/>
    </row>
    <row r="223" spans="1:6" s="3" customFormat="1" ht="31.5" x14ac:dyDescent="0.25">
      <c r="A223" s="11">
        <v>4</v>
      </c>
      <c r="B223" s="13" t="s">
        <v>88</v>
      </c>
      <c r="C223" s="14" t="s">
        <v>171</v>
      </c>
      <c r="D223" s="58">
        <v>50000</v>
      </c>
      <c r="E223" s="59">
        <v>125000</v>
      </c>
      <c r="F223" s="133"/>
    </row>
    <row r="224" spans="1:6" s="78" customFormat="1" ht="16.5" thickBot="1" x14ac:dyDescent="0.3">
      <c r="A224" s="11">
        <v>5</v>
      </c>
      <c r="B224" s="13" t="s">
        <v>91</v>
      </c>
      <c r="C224" s="14" t="s">
        <v>247</v>
      </c>
      <c r="D224" s="58">
        <v>51205</v>
      </c>
      <c r="E224" s="59">
        <v>128012.5</v>
      </c>
      <c r="F224" s="135"/>
    </row>
    <row r="225" spans="1:5" ht="31.5" x14ac:dyDescent="0.25">
      <c r="A225" s="11">
        <v>6</v>
      </c>
      <c r="B225" s="13" t="s">
        <v>93</v>
      </c>
      <c r="C225" s="14" t="s">
        <v>174</v>
      </c>
      <c r="D225" s="58">
        <v>41800</v>
      </c>
      <c r="E225" s="59">
        <v>104500</v>
      </c>
    </row>
    <row r="226" spans="1:5" x14ac:dyDescent="0.25">
      <c r="A226" s="3"/>
      <c r="B226" s="12"/>
      <c r="C226" s="3"/>
      <c r="D226" s="5"/>
      <c r="E226" s="5"/>
    </row>
    <row r="227" spans="1:5" ht="93" customHeight="1" x14ac:dyDescent="0.25">
      <c r="A227" s="155" t="s">
        <v>99</v>
      </c>
      <c r="B227" s="155"/>
      <c r="C227" s="155"/>
      <c r="D227" s="155"/>
      <c r="E227" s="155"/>
    </row>
    <row r="228" spans="1:5" x14ac:dyDescent="0.25">
      <c r="C228" s="7"/>
    </row>
    <row r="229" spans="1:5" ht="16.5" x14ac:dyDescent="0.25">
      <c r="A229" s="156" t="s">
        <v>457</v>
      </c>
      <c r="B229" s="156"/>
      <c r="C229" s="156"/>
      <c r="D229" s="5"/>
      <c r="E229" s="5"/>
    </row>
    <row r="230" spans="1:5" ht="16.5" x14ac:dyDescent="0.25">
      <c r="A230" s="154" t="s">
        <v>454</v>
      </c>
      <c r="B230" s="154"/>
      <c r="C230" s="154"/>
      <c r="D230" s="76"/>
      <c r="E230" s="8" t="s">
        <v>102</v>
      </c>
    </row>
  </sheetData>
  <mergeCells count="71">
    <mergeCell ref="A155:A156"/>
    <mergeCell ref="B155:B156"/>
    <mergeCell ref="C155:C156"/>
    <mergeCell ref="A133:A134"/>
    <mergeCell ref="B133:B134"/>
    <mergeCell ref="C133:C134"/>
    <mergeCell ref="B58:B59"/>
    <mergeCell ref="C58:C59"/>
    <mergeCell ref="A142:A143"/>
    <mergeCell ref="B142:B143"/>
    <mergeCell ref="C142:C143"/>
    <mergeCell ref="A230:C230"/>
    <mergeCell ref="A162:A163"/>
    <mergeCell ref="B162:B163"/>
    <mergeCell ref="A227:E227"/>
    <mergeCell ref="D217:E217"/>
    <mergeCell ref="C191:C192"/>
    <mergeCell ref="A217:A218"/>
    <mergeCell ref="B217:B218"/>
    <mergeCell ref="C217:C218"/>
    <mergeCell ref="A229:C229"/>
    <mergeCell ref="C162:C163"/>
    <mergeCell ref="A184:A185"/>
    <mergeCell ref="A209:A210"/>
    <mergeCell ref="B209:B210"/>
    <mergeCell ref="C209:C210"/>
    <mergeCell ref="A207:E207"/>
    <mergeCell ref="D184:E184"/>
    <mergeCell ref="D191:E191"/>
    <mergeCell ref="D209:E209"/>
    <mergeCell ref="A191:A192"/>
    <mergeCell ref="B191:B192"/>
    <mergeCell ref="B184:B185"/>
    <mergeCell ref="C184:C185"/>
    <mergeCell ref="D77:E77"/>
    <mergeCell ref="A77:A78"/>
    <mergeCell ref="B77:B78"/>
    <mergeCell ref="C77:C78"/>
    <mergeCell ref="D1:E1"/>
    <mergeCell ref="D7:E7"/>
    <mergeCell ref="D58:E58"/>
    <mergeCell ref="A65:A66"/>
    <mergeCell ref="B65:B66"/>
    <mergeCell ref="C65:C66"/>
    <mergeCell ref="A58:A59"/>
    <mergeCell ref="D65:E65"/>
    <mergeCell ref="A4:E4"/>
    <mergeCell ref="A7:A8"/>
    <mergeCell ref="B7:B8"/>
    <mergeCell ref="C7:C8"/>
    <mergeCell ref="D2:E2"/>
    <mergeCell ref="D3:E3"/>
    <mergeCell ref="A6:E6"/>
    <mergeCell ref="A10:E10"/>
    <mergeCell ref="A57:E57"/>
    <mergeCell ref="A183:E183"/>
    <mergeCell ref="A190:E190"/>
    <mergeCell ref="A208:E208"/>
    <mergeCell ref="A216:E216"/>
    <mergeCell ref="A64:E64"/>
    <mergeCell ref="A76:E76"/>
    <mergeCell ref="A132:E132"/>
    <mergeCell ref="A141:E141"/>
    <mergeCell ref="A154:E154"/>
    <mergeCell ref="D142:E142"/>
    <mergeCell ref="D155:E155"/>
    <mergeCell ref="D162:E162"/>
    <mergeCell ref="D133:E133"/>
    <mergeCell ref="A160:E160"/>
    <mergeCell ref="A161:E161"/>
    <mergeCell ref="A140:E140"/>
  </mergeCells>
  <pageMargins left="0.9055118110236221" right="0.70866141732283472" top="0.74803149606299213" bottom="0.74803149606299213" header="0.31496062992125984" footer="0.31496062992125984"/>
  <pageSetup paperSize="9" scale="84" fitToHeight="8" orientation="portrait" r:id="rId1"/>
  <rowBreaks count="2" manualBreakCount="2">
    <brk id="63" max="4" man="1"/>
    <brk id="139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45"/>
  <sheetViews>
    <sheetView view="pageBreakPreview" topLeftCell="A37" zoomScale="98" zoomScaleNormal="100" zoomScaleSheetLayoutView="98" workbookViewId="0">
      <selection activeCell="A42" sqref="A42:F42"/>
    </sheetView>
  </sheetViews>
  <sheetFormatPr defaultRowHeight="15" x14ac:dyDescent="0.25"/>
  <cols>
    <col min="1" max="1" width="4.7109375" style="1" customWidth="1"/>
    <col min="2" max="2" width="21.28515625" style="1" customWidth="1"/>
    <col min="3" max="3" width="22.85546875" style="3" customWidth="1"/>
    <col min="4" max="4" width="22.5703125" style="1" customWidth="1"/>
    <col min="5" max="5" width="17.42578125" style="2" customWidth="1"/>
    <col min="6" max="6" width="14.5703125" style="2" customWidth="1"/>
    <col min="7" max="16384" width="9.140625" style="1"/>
  </cols>
  <sheetData>
    <row r="1" spans="1:6" ht="15.75" x14ac:dyDescent="0.25">
      <c r="E1" s="152" t="s">
        <v>196</v>
      </c>
      <c r="F1" s="152"/>
    </row>
    <row r="2" spans="1:6" ht="16.5" customHeight="1" x14ac:dyDescent="0.25">
      <c r="E2" s="148" t="s">
        <v>263</v>
      </c>
      <c r="F2" s="148"/>
    </row>
    <row r="3" spans="1:6" x14ac:dyDescent="0.25">
      <c r="E3" s="149" t="s">
        <v>455</v>
      </c>
      <c r="F3" s="149"/>
    </row>
    <row r="4" spans="1:6" ht="57.75" customHeight="1" x14ac:dyDescent="0.25">
      <c r="A4" s="153" t="s">
        <v>432</v>
      </c>
      <c r="B4" s="153"/>
      <c r="C4" s="153"/>
      <c r="D4" s="153"/>
      <c r="E4" s="153"/>
      <c r="F4" s="153"/>
    </row>
    <row r="5" spans="1:6" ht="16.5" x14ac:dyDescent="0.25">
      <c r="A5" s="119"/>
      <c r="B5" s="119"/>
      <c r="C5" s="119"/>
      <c r="D5" s="119"/>
      <c r="E5" s="121"/>
      <c r="F5" s="119"/>
    </row>
    <row r="6" spans="1:6" ht="15.75" x14ac:dyDescent="0.25">
      <c r="A6" s="143" t="s">
        <v>181</v>
      </c>
      <c r="B6" s="143"/>
      <c r="C6" s="143"/>
      <c r="D6" s="143"/>
      <c r="E6" s="143"/>
      <c r="F6" s="143"/>
    </row>
    <row r="7" spans="1:6" ht="15.75" x14ac:dyDescent="0.25">
      <c r="A7" s="146" t="s">
        <v>1</v>
      </c>
      <c r="B7" s="146" t="s">
        <v>223</v>
      </c>
      <c r="C7" s="146" t="s">
        <v>224</v>
      </c>
      <c r="D7" s="146" t="s">
        <v>237</v>
      </c>
      <c r="E7" s="146" t="s">
        <v>264</v>
      </c>
      <c r="F7" s="146"/>
    </row>
    <row r="8" spans="1:6" ht="78.75" x14ac:dyDescent="0.25">
      <c r="A8" s="146"/>
      <c r="B8" s="146"/>
      <c r="C8" s="146"/>
      <c r="D8" s="146"/>
      <c r="E8" s="120" t="s">
        <v>428</v>
      </c>
      <c r="F8" s="120" t="s">
        <v>6</v>
      </c>
    </row>
    <row r="9" spans="1:6" s="3" customFormat="1" ht="15.75" x14ac:dyDescent="0.25">
      <c r="A9" s="120">
        <v>1</v>
      </c>
      <c r="B9" s="120">
        <v>2</v>
      </c>
      <c r="C9" s="120">
        <v>3</v>
      </c>
      <c r="D9" s="120">
        <v>4</v>
      </c>
      <c r="E9" s="120">
        <v>5</v>
      </c>
      <c r="F9" s="120">
        <v>6</v>
      </c>
    </row>
    <row r="10" spans="1:6" s="3" customFormat="1" ht="31.5" x14ac:dyDescent="0.25">
      <c r="A10" s="120">
        <v>1</v>
      </c>
      <c r="B10" s="45" t="s">
        <v>225</v>
      </c>
      <c r="C10" s="45" t="s">
        <v>226</v>
      </c>
      <c r="D10" s="45" t="s">
        <v>398</v>
      </c>
      <c r="E10" s="58">
        <v>188566</v>
      </c>
      <c r="F10" s="59">
        <v>754264</v>
      </c>
    </row>
    <row r="11" spans="1:6" s="3" customFormat="1" ht="31.5" x14ac:dyDescent="0.25">
      <c r="A11" s="120">
        <v>2</v>
      </c>
      <c r="B11" s="45" t="s">
        <v>225</v>
      </c>
      <c r="C11" s="45" t="s">
        <v>386</v>
      </c>
      <c r="D11" s="45" t="s">
        <v>399</v>
      </c>
      <c r="E11" s="58">
        <v>188566</v>
      </c>
      <c r="F11" s="59">
        <v>754264</v>
      </c>
    </row>
    <row r="12" spans="1:6" s="3" customFormat="1" ht="31.5" x14ac:dyDescent="0.25">
      <c r="A12" s="120">
        <v>3</v>
      </c>
      <c r="B12" s="45" t="s">
        <v>316</v>
      </c>
      <c r="C12" s="45" t="s">
        <v>391</v>
      </c>
      <c r="D12" s="45" t="s">
        <v>400</v>
      </c>
      <c r="E12" s="58">
        <v>188566</v>
      </c>
      <c r="F12" s="59">
        <v>754264</v>
      </c>
    </row>
    <row r="13" spans="1:6" s="3" customFormat="1" ht="31.5" x14ac:dyDescent="0.25">
      <c r="A13" s="120">
        <v>4</v>
      </c>
      <c r="B13" s="45" t="s">
        <v>316</v>
      </c>
      <c r="C13" s="45" t="s">
        <v>387</v>
      </c>
      <c r="D13" s="45" t="s">
        <v>401</v>
      </c>
      <c r="E13" s="58">
        <v>188566</v>
      </c>
      <c r="F13" s="59">
        <v>754264</v>
      </c>
    </row>
    <row r="14" spans="1:6" s="3" customFormat="1" ht="31.5" x14ac:dyDescent="0.25">
      <c r="A14" s="120">
        <v>5</v>
      </c>
      <c r="B14" s="45" t="s">
        <v>316</v>
      </c>
      <c r="C14" s="45" t="s">
        <v>392</v>
      </c>
      <c r="D14" s="45" t="s">
        <v>402</v>
      </c>
      <c r="E14" s="58">
        <v>188566</v>
      </c>
      <c r="F14" s="59">
        <v>754264</v>
      </c>
    </row>
    <row r="15" spans="1:6" s="4" customFormat="1" ht="47.25" x14ac:dyDescent="0.25">
      <c r="A15" s="120">
        <v>6</v>
      </c>
      <c r="B15" s="126" t="s">
        <v>388</v>
      </c>
      <c r="C15" s="126" t="s">
        <v>389</v>
      </c>
      <c r="D15" s="126" t="s">
        <v>403</v>
      </c>
      <c r="E15" s="58">
        <v>188566</v>
      </c>
      <c r="F15" s="59">
        <v>754264</v>
      </c>
    </row>
    <row r="16" spans="1:6" s="4" customFormat="1" ht="31.5" x14ac:dyDescent="0.25">
      <c r="A16" s="120">
        <v>7</v>
      </c>
      <c r="B16" s="126" t="s">
        <v>388</v>
      </c>
      <c r="C16" s="126" t="s">
        <v>393</v>
      </c>
      <c r="D16" s="126" t="s">
        <v>404</v>
      </c>
      <c r="E16" s="58">
        <v>188566</v>
      </c>
      <c r="F16" s="59">
        <v>754264</v>
      </c>
    </row>
    <row r="17" spans="1:6" s="4" customFormat="1" ht="31.5" x14ac:dyDescent="0.25">
      <c r="A17" s="120">
        <v>8</v>
      </c>
      <c r="B17" s="126" t="s">
        <v>388</v>
      </c>
      <c r="C17" s="126" t="s">
        <v>390</v>
      </c>
      <c r="D17" s="126" t="s">
        <v>405</v>
      </c>
      <c r="E17" s="58">
        <v>188566</v>
      </c>
      <c r="F17" s="59">
        <v>754264</v>
      </c>
    </row>
    <row r="18" spans="1:6" s="4" customFormat="1" ht="63" x14ac:dyDescent="0.25">
      <c r="A18" s="120">
        <v>9</v>
      </c>
      <c r="B18" s="127" t="s">
        <v>394</v>
      </c>
      <c r="C18" s="126" t="s">
        <v>395</v>
      </c>
      <c r="D18" s="126" t="s">
        <v>406</v>
      </c>
      <c r="E18" s="58">
        <v>188566</v>
      </c>
      <c r="F18" s="59">
        <v>754264</v>
      </c>
    </row>
    <row r="19" spans="1:6" s="4" customFormat="1" ht="63" x14ac:dyDescent="0.25">
      <c r="A19" s="120">
        <v>10</v>
      </c>
      <c r="B19" s="85" t="s">
        <v>322</v>
      </c>
      <c r="C19" s="45" t="s">
        <v>323</v>
      </c>
      <c r="D19" s="45" t="s">
        <v>407</v>
      </c>
      <c r="E19" s="58">
        <v>188566</v>
      </c>
      <c r="F19" s="59">
        <v>565698</v>
      </c>
    </row>
    <row r="20" spans="1:6" s="4" customFormat="1" ht="63" x14ac:dyDescent="0.25">
      <c r="A20" s="120">
        <v>11</v>
      </c>
      <c r="B20" s="85" t="s">
        <v>322</v>
      </c>
      <c r="C20" s="45" t="s">
        <v>324</v>
      </c>
      <c r="D20" s="45" t="s">
        <v>408</v>
      </c>
      <c r="E20" s="58">
        <v>188566</v>
      </c>
      <c r="F20" s="59">
        <v>565698</v>
      </c>
    </row>
    <row r="21" spans="1:6" s="4" customFormat="1" ht="47.25" x14ac:dyDescent="0.25">
      <c r="A21" s="120">
        <v>12</v>
      </c>
      <c r="B21" s="128" t="s">
        <v>325</v>
      </c>
      <c r="C21" s="126" t="s">
        <v>327</v>
      </c>
      <c r="D21" s="126" t="s">
        <v>409</v>
      </c>
      <c r="E21" s="58">
        <v>188566</v>
      </c>
      <c r="F21" s="59">
        <v>754264</v>
      </c>
    </row>
    <row r="22" spans="1:6" s="4" customFormat="1" ht="78.75" x14ac:dyDescent="0.25">
      <c r="A22" s="120">
        <v>13</v>
      </c>
      <c r="B22" s="129" t="s">
        <v>328</v>
      </c>
      <c r="C22" s="126" t="s">
        <v>329</v>
      </c>
      <c r="D22" s="126" t="s">
        <v>410</v>
      </c>
      <c r="E22" s="58">
        <v>188566</v>
      </c>
      <c r="F22" s="59">
        <v>754264</v>
      </c>
    </row>
    <row r="23" spans="1:6" s="4" customFormat="1" ht="78.75" x14ac:dyDescent="0.25">
      <c r="A23" s="120">
        <v>14</v>
      </c>
      <c r="B23" s="126" t="s">
        <v>396</v>
      </c>
      <c r="C23" s="45" t="s">
        <v>397</v>
      </c>
      <c r="D23" s="45" t="s">
        <v>411</v>
      </c>
      <c r="E23" s="58">
        <v>188566</v>
      </c>
      <c r="F23" s="59">
        <v>754264</v>
      </c>
    </row>
    <row r="24" spans="1:6" s="4" customFormat="1" ht="94.5" x14ac:dyDescent="0.25">
      <c r="A24" s="120">
        <v>15</v>
      </c>
      <c r="B24" s="126" t="s">
        <v>330</v>
      </c>
      <c r="C24" s="126" t="s">
        <v>331</v>
      </c>
      <c r="D24" s="126" t="s">
        <v>412</v>
      </c>
      <c r="E24" s="58">
        <v>188566</v>
      </c>
      <c r="F24" s="59">
        <v>565698</v>
      </c>
    </row>
    <row r="25" spans="1:6" s="4" customFormat="1" ht="63" x14ac:dyDescent="0.25">
      <c r="A25" s="120">
        <v>16</v>
      </c>
      <c r="B25" s="45" t="s">
        <v>231</v>
      </c>
      <c r="C25" s="45" t="s">
        <v>413</v>
      </c>
      <c r="D25" s="45" t="s">
        <v>414</v>
      </c>
      <c r="E25" s="58">
        <v>180289</v>
      </c>
      <c r="F25" s="59">
        <v>540867</v>
      </c>
    </row>
    <row r="26" spans="1:6" s="4" customFormat="1" ht="47.25" x14ac:dyDescent="0.25">
      <c r="A26" s="120">
        <v>17</v>
      </c>
      <c r="B26" s="45" t="s">
        <v>228</v>
      </c>
      <c r="C26" s="45" t="s">
        <v>227</v>
      </c>
      <c r="D26" s="45" t="s">
        <v>415</v>
      </c>
      <c r="E26" s="58">
        <v>180289</v>
      </c>
      <c r="F26" s="59">
        <v>540867</v>
      </c>
    </row>
    <row r="27" spans="1:6" s="4" customFormat="1" ht="15.75" x14ac:dyDescent="0.25">
      <c r="A27" s="120">
        <v>18</v>
      </c>
      <c r="B27" s="45" t="s">
        <v>228</v>
      </c>
      <c r="C27" s="45" t="s">
        <v>229</v>
      </c>
      <c r="D27" s="45" t="s">
        <v>384</v>
      </c>
      <c r="E27" s="58">
        <v>180289</v>
      </c>
      <c r="F27" s="59">
        <v>540867</v>
      </c>
    </row>
    <row r="28" spans="1:6" s="4" customFormat="1" ht="15.75" x14ac:dyDescent="0.25">
      <c r="A28" s="120">
        <v>19</v>
      </c>
      <c r="B28" s="45" t="s">
        <v>228</v>
      </c>
      <c r="C28" s="45" t="s">
        <v>230</v>
      </c>
      <c r="D28" s="45" t="s">
        <v>381</v>
      </c>
      <c r="E28" s="58">
        <v>180289</v>
      </c>
      <c r="F28" s="59">
        <v>540867</v>
      </c>
    </row>
    <row r="29" spans="1:6" s="3" customFormat="1" ht="31.5" x14ac:dyDescent="0.25">
      <c r="A29" s="120">
        <v>20</v>
      </c>
      <c r="B29" s="45" t="s">
        <v>233</v>
      </c>
      <c r="C29" s="45" t="s">
        <v>234</v>
      </c>
      <c r="D29" s="45" t="s">
        <v>416</v>
      </c>
      <c r="E29" s="58">
        <v>180289</v>
      </c>
      <c r="F29" s="59">
        <v>540867</v>
      </c>
    </row>
    <row r="30" spans="1:6" s="3" customFormat="1" ht="31.5" x14ac:dyDescent="0.25">
      <c r="A30" s="120">
        <v>21</v>
      </c>
      <c r="B30" s="45" t="s">
        <v>233</v>
      </c>
      <c r="C30" s="45" t="s">
        <v>235</v>
      </c>
      <c r="D30" s="45" t="s">
        <v>417</v>
      </c>
      <c r="E30" s="58">
        <v>180289</v>
      </c>
      <c r="F30" s="59">
        <v>540867</v>
      </c>
    </row>
    <row r="31" spans="1:6" s="3" customFormat="1" ht="31.5" x14ac:dyDescent="0.25">
      <c r="A31" s="120">
        <v>22</v>
      </c>
      <c r="B31" s="130" t="s">
        <v>333</v>
      </c>
      <c r="C31" s="45" t="s">
        <v>332</v>
      </c>
      <c r="D31" s="45" t="s">
        <v>418</v>
      </c>
      <c r="E31" s="58">
        <v>180289</v>
      </c>
      <c r="F31" s="59">
        <v>540867</v>
      </c>
    </row>
    <row r="32" spans="1:6" s="3" customFormat="1" ht="63" x14ac:dyDescent="0.25">
      <c r="A32" s="120">
        <v>23</v>
      </c>
      <c r="B32" s="45" t="s">
        <v>236</v>
      </c>
      <c r="C32" s="127" t="s">
        <v>334</v>
      </c>
      <c r="D32" s="126" t="s">
        <v>419</v>
      </c>
      <c r="E32" s="58">
        <v>180289</v>
      </c>
      <c r="F32" s="59">
        <v>540867</v>
      </c>
    </row>
    <row r="33" spans="1:6" s="4" customFormat="1" ht="157.5" x14ac:dyDescent="0.25">
      <c r="A33" s="120">
        <v>24</v>
      </c>
      <c r="B33" s="45" t="s">
        <v>236</v>
      </c>
      <c r="C33" s="45" t="s">
        <v>335</v>
      </c>
      <c r="D33" s="45" t="s">
        <v>420</v>
      </c>
      <c r="E33" s="58">
        <v>180289</v>
      </c>
      <c r="F33" s="59">
        <v>540867</v>
      </c>
    </row>
    <row r="34" spans="1:6" s="4" customFormat="1" ht="126" x14ac:dyDescent="0.25">
      <c r="A34" s="120">
        <v>25</v>
      </c>
      <c r="B34" s="45" t="s">
        <v>236</v>
      </c>
      <c r="C34" s="45" t="s">
        <v>336</v>
      </c>
      <c r="D34" s="45" t="s">
        <v>421</v>
      </c>
      <c r="E34" s="58">
        <v>180289</v>
      </c>
      <c r="F34" s="59">
        <v>540867</v>
      </c>
    </row>
    <row r="35" spans="1:6" s="4" customFormat="1" ht="78.75" x14ac:dyDescent="0.25">
      <c r="A35" s="120">
        <v>26</v>
      </c>
      <c r="B35" s="45" t="s">
        <v>239</v>
      </c>
      <c r="C35" s="45" t="s">
        <v>240</v>
      </c>
      <c r="D35" s="45" t="s">
        <v>422</v>
      </c>
      <c r="E35" s="58">
        <v>180289</v>
      </c>
      <c r="F35" s="59">
        <v>540867</v>
      </c>
    </row>
    <row r="36" spans="1:6" s="4" customFormat="1" ht="31.5" x14ac:dyDescent="0.25">
      <c r="A36" s="120">
        <v>27</v>
      </c>
      <c r="B36" s="45" t="s">
        <v>239</v>
      </c>
      <c r="C36" s="45" t="s">
        <v>241</v>
      </c>
      <c r="D36" s="45" t="s">
        <v>423</v>
      </c>
      <c r="E36" s="58">
        <v>180289</v>
      </c>
      <c r="F36" s="59">
        <v>540867</v>
      </c>
    </row>
    <row r="37" spans="1:6" s="4" customFormat="1" ht="47.25" x14ac:dyDescent="0.25">
      <c r="A37" s="120">
        <v>28</v>
      </c>
      <c r="B37" s="45" t="s">
        <v>239</v>
      </c>
      <c r="C37" s="45" t="s">
        <v>242</v>
      </c>
      <c r="D37" s="45" t="s">
        <v>424</v>
      </c>
      <c r="E37" s="58">
        <v>180289</v>
      </c>
      <c r="F37" s="59">
        <v>540867</v>
      </c>
    </row>
    <row r="38" spans="1:6" ht="47.25" x14ac:dyDescent="0.25">
      <c r="A38" s="120">
        <v>29</v>
      </c>
      <c r="B38" s="45" t="s">
        <v>239</v>
      </c>
      <c r="C38" s="45" t="s">
        <v>341</v>
      </c>
      <c r="D38" s="45" t="s">
        <v>425</v>
      </c>
      <c r="E38" s="58">
        <v>180289</v>
      </c>
      <c r="F38" s="59">
        <v>540867</v>
      </c>
    </row>
    <row r="39" spans="1:6" ht="47.25" x14ac:dyDescent="0.25">
      <c r="A39" s="120">
        <v>30</v>
      </c>
      <c r="B39" s="128" t="s">
        <v>342</v>
      </c>
      <c r="C39" s="126" t="s">
        <v>343</v>
      </c>
      <c r="D39" s="126" t="s">
        <v>426</v>
      </c>
      <c r="E39" s="58">
        <v>180289</v>
      </c>
      <c r="F39" s="59">
        <v>540867</v>
      </c>
    </row>
    <row r="40" spans="1:6" s="3" customFormat="1" ht="63" x14ac:dyDescent="0.25">
      <c r="A40" s="120">
        <v>31</v>
      </c>
      <c r="B40" s="128" t="s">
        <v>342</v>
      </c>
      <c r="C40" s="131" t="s">
        <v>344</v>
      </c>
      <c r="D40" s="131" t="s">
        <v>427</v>
      </c>
      <c r="E40" s="58">
        <v>180289</v>
      </c>
      <c r="F40" s="59">
        <v>540867</v>
      </c>
    </row>
    <row r="41" spans="1:6" s="3" customFormat="1" x14ac:dyDescent="0.25"/>
    <row r="42" spans="1:6" s="6" customFormat="1" ht="105.75" customHeight="1" x14ac:dyDescent="0.25">
      <c r="A42" s="157" t="s">
        <v>99</v>
      </c>
      <c r="B42" s="157"/>
      <c r="C42" s="157"/>
      <c r="D42" s="157"/>
      <c r="E42" s="157"/>
      <c r="F42" s="157"/>
    </row>
    <row r="44" spans="1:6" ht="16.5" customHeight="1" x14ac:dyDescent="0.25">
      <c r="A44" s="156" t="s">
        <v>456</v>
      </c>
      <c r="B44" s="156"/>
      <c r="C44" s="156"/>
      <c r="D44" s="136"/>
      <c r="E44" s="5"/>
      <c r="F44" s="5"/>
    </row>
    <row r="45" spans="1:6" ht="17.25" customHeight="1" x14ac:dyDescent="0.25">
      <c r="A45" s="156" t="s">
        <v>454</v>
      </c>
      <c r="B45" s="156"/>
      <c r="C45" s="156"/>
      <c r="D45" s="156"/>
      <c r="E45" s="142"/>
      <c r="F45" s="8" t="s">
        <v>102</v>
      </c>
    </row>
  </sheetData>
  <mergeCells count="13">
    <mergeCell ref="A42:F42"/>
    <mergeCell ref="A44:C44"/>
    <mergeCell ref="B7:B8"/>
    <mergeCell ref="C7:C8"/>
    <mergeCell ref="A45:D45"/>
    <mergeCell ref="E1:F1"/>
    <mergeCell ref="E3:F3"/>
    <mergeCell ref="A4:F4"/>
    <mergeCell ref="A7:A8"/>
    <mergeCell ref="D7:D8"/>
    <mergeCell ref="E2:F2"/>
    <mergeCell ref="E7:F7"/>
    <mergeCell ref="A6:F6"/>
  </mergeCells>
  <pageMargins left="0.7" right="0.7" top="0.75" bottom="0.75" header="0.3" footer="0.3"/>
  <pageSetup paperSize="9" scale="84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31"/>
  <sheetViews>
    <sheetView tabSelected="1" view="pageBreakPreview" topLeftCell="A7" zoomScaleNormal="100" zoomScaleSheetLayoutView="100" workbookViewId="0">
      <selection activeCell="F16" sqref="F16"/>
    </sheetView>
  </sheetViews>
  <sheetFormatPr defaultRowHeight="15" x14ac:dyDescent="0.25"/>
  <cols>
    <col min="1" max="1" width="6.85546875" style="1" customWidth="1"/>
    <col min="2" max="2" width="18" style="1" customWidth="1"/>
    <col min="3" max="3" width="48" style="1" customWidth="1"/>
    <col min="4" max="4" width="17.140625" style="2" customWidth="1"/>
    <col min="5" max="5" width="15.5703125" style="2" customWidth="1"/>
    <col min="6" max="6" width="18.140625" style="2" customWidth="1"/>
    <col min="7" max="16384" width="9.140625" style="1"/>
  </cols>
  <sheetData>
    <row r="1" spans="1:10" ht="16.5" customHeight="1" x14ac:dyDescent="0.25">
      <c r="E1" s="152" t="s">
        <v>197</v>
      </c>
      <c r="F1" s="152"/>
    </row>
    <row r="2" spans="1:10" ht="15.75" x14ac:dyDescent="0.25">
      <c r="E2" s="148" t="s">
        <v>263</v>
      </c>
      <c r="F2" s="148"/>
    </row>
    <row r="3" spans="1:10" ht="15.75" x14ac:dyDescent="0.25">
      <c r="E3" s="149" t="s">
        <v>455</v>
      </c>
      <c r="F3" s="149"/>
      <c r="I3" s="166"/>
      <c r="J3" s="166"/>
    </row>
    <row r="4" spans="1:10" ht="39.75" customHeight="1" x14ac:dyDescent="0.25">
      <c r="A4" s="153" t="s">
        <v>431</v>
      </c>
      <c r="B4" s="153"/>
      <c r="C4" s="153"/>
      <c r="D4" s="153"/>
      <c r="E4" s="153"/>
      <c r="F4" s="153"/>
      <c r="I4" s="166"/>
      <c r="J4" s="166"/>
    </row>
    <row r="5" spans="1:10" ht="16.5" x14ac:dyDescent="0.25">
      <c r="A5" s="41"/>
      <c r="B5" s="41"/>
      <c r="C5" s="41"/>
      <c r="D5" s="41"/>
      <c r="E5" s="121"/>
      <c r="F5" s="57"/>
    </row>
    <row r="6" spans="1:10" ht="15.75" x14ac:dyDescent="0.25">
      <c r="A6" s="150" t="s">
        <v>181</v>
      </c>
      <c r="B6" s="150"/>
      <c r="C6" s="150"/>
      <c r="D6" s="150"/>
      <c r="E6" s="150"/>
      <c r="F6" s="150"/>
    </row>
    <row r="7" spans="1:10" ht="15.75" x14ac:dyDescent="0.25">
      <c r="A7" s="146" t="s">
        <v>1</v>
      </c>
      <c r="B7" s="146" t="s">
        <v>2</v>
      </c>
      <c r="C7" s="146" t="s">
        <v>105</v>
      </c>
      <c r="D7" s="146" t="s">
        <v>205</v>
      </c>
      <c r="E7" s="146" t="s">
        <v>264</v>
      </c>
      <c r="F7" s="146"/>
    </row>
    <row r="8" spans="1:10" ht="63" x14ac:dyDescent="0.25">
      <c r="A8" s="146"/>
      <c r="B8" s="146"/>
      <c r="C8" s="146"/>
      <c r="D8" s="146"/>
      <c r="E8" s="120" t="s">
        <v>428</v>
      </c>
      <c r="F8" s="75" t="s">
        <v>6</v>
      </c>
    </row>
    <row r="9" spans="1:10" s="3" customFormat="1" ht="15.75" x14ac:dyDescent="0.25">
      <c r="A9" s="40">
        <v>1</v>
      </c>
      <c r="B9" s="40">
        <v>2</v>
      </c>
      <c r="C9" s="40">
        <v>3</v>
      </c>
      <c r="D9" s="55">
        <v>4</v>
      </c>
      <c r="E9" s="120"/>
      <c r="F9" s="56">
        <v>6</v>
      </c>
    </row>
    <row r="10" spans="1:10" s="4" customFormat="1" ht="15.75" x14ac:dyDescent="0.25">
      <c r="A10" s="158">
        <v>1</v>
      </c>
      <c r="B10" s="160" t="s">
        <v>203</v>
      </c>
      <c r="C10" s="164" t="s">
        <v>204</v>
      </c>
      <c r="D10" s="11" t="s">
        <v>207</v>
      </c>
      <c r="E10" s="58">
        <v>104500</v>
      </c>
      <c r="F10" s="59">
        <v>313500</v>
      </c>
    </row>
    <row r="11" spans="1:10" s="4" customFormat="1" ht="15.75" x14ac:dyDescent="0.25">
      <c r="A11" s="159"/>
      <c r="B11" s="161"/>
      <c r="C11" s="165"/>
      <c r="D11" s="11" t="s">
        <v>208</v>
      </c>
      <c r="E11" s="58">
        <v>104500</v>
      </c>
      <c r="F11" s="59">
        <v>418000</v>
      </c>
    </row>
    <row r="12" spans="1:10" s="4" customFormat="1" ht="18" customHeight="1" x14ac:dyDescent="0.25">
      <c r="A12" s="158">
        <v>2</v>
      </c>
      <c r="B12" s="160" t="s">
        <v>307</v>
      </c>
      <c r="C12" s="162" t="s">
        <v>383</v>
      </c>
      <c r="D12" s="11" t="s">
        <v>207</v>
      </c>
      <c r="E12" s="58">
        <v>104500</v>
      </c>
      <c r="F12" s="59">
        <v>313500</v>
      </c>
    </row>
    <row r="13" spans="1:10" s="4" customFormat="1" ht="15.75" x14ac:dyDescent="0.25">
      <c r="A13" s="159"/>
      <c r="B13" s="161"/>
      <c r="C13" s="163"/>
      <c r="D13" s="11" t="s">
        <v>208</v>
      </c>
      <c r="E13" s="58">
        <v>104500</v>
      </c>
      <c r="F13" s="59">
        <v>418000</v>
      </c>
    </row>
    <row r="14" spans="1:10" s="3" customFormat="1" ht="15.75" x14ac:dyDescent="0.25">
      <c r="A14" s="158">
        <v>3</v>
      </c>
      <c r="B14" s="160" t="s">
        <v>310</v>
      </c>
      <c r="C14" s="162" t="s">
        <v>385</v>
      </c>
      <c r="D14" s="11" t="s">
        <v>207</v>
      </c>
      <c r="E14" s="58">
        <v>73150</v>
      </c>
      <c r="F14" s="59">
        <v>219450</v>
      </c>
    </row>
    <row r="15" spans="1:10" s="3" customFormat="1" ht="15.75" x14ac:dyDescent="0.25">
      <c r="A15" s="159"/>
      <c r="B15" s="161"/>
      <c r="C15" s="163"/>
      <c r="D15" s="11" t="s">
        <v>208</v>
      </c>
      <c r="E15" s="58">
        <v>73150</v>
      </c>
      <c r="F15" s="59">
        <v>292600</v>
      </c>
    </row>
    <row r="16" spans="1:10" s="4" customFormat="1" ht="15.75" x14ac:dyDescent="0.25">
      <c r="A16" s="158">
        <v>4</v>
      </c>
      <c r="B16" s="160" t="s">
        <v>199</v>
      </c>
      <c r="C16" s="164" t="s">
        <v>384</v>
      </c>
      <c r="D16" s="11" t="s">
        <v>206</v>
      </c>
      <c r="E16" s="58">
        <v>73150</v>
      </c>
      <c r="F16" s="59">
        <v>146300</v>
      </c>
    </row>
    <row r="17" spans="1:7" s="4" customFormat="1" ht="15.75" x14ac:dyDescent="0.25">
      <c r="A17" s="159"/>
      <c r="B17" s="161"/>
      <c r="C17" s="165"/>
      <c r="D17" s="11" t="s">
        <v>207</v>
      </c>
      <c r="E17" s="58">
        <v>73150</v>
      </c>
      <c r="F17" s="59">
        <v>219450</v>
      </c>
    </row>
    <row r="18" spans="1:7" s="4" customFormat="1" ht="15.75" x14ac:dyDescent="0.25">
      <c r="A18" s="158">
        <v>5</v>
      </c>
      <c r="B18" s="160" t="s">
        <v>314</v>
      </c>
      <c r="C18" s="164" t="s">
        <v>247</v>
      </c>
      <c r="D18" s="11" t="s">
        <v>206</v>
      </c>
      <c r="E18" s="58">
        <v>73150</v>
      </c>
      <c r="F18" s="59">
        <v>146300</v>
      </c>
    </row>
    <row r="19" spans="1:7" s="4" customFormat="1" ht="15.75" x14ac:dyDescent="0.25">
      <c r="A19" s="159"/>
      <c r="B19" s="161"/>
      <c r="C19" s="165"/>
      <c r="D19" s="11" t="s">
        <v>207</v>
      </c>
      <c r="E19" s="58">
        <v>73150</v>
      </c>
      <c r="F19" s="59">
        <v>219450</v>
      </c>
    </row>
    <row r="20" spans="1:7" s="4" customFormat="1" ht="15.75" x14ac:dyDescent="0.25">
      <c r="A20" s="123">
        <v>6</v>
      </c>
      <c r="B20" s="124" t="s">
        <v>429</v>
      </c>
      <c r="C20" s="125" t="s">
        <v>430</v>
      </c>
      <c r="D20" s="11" t="s">
        <v>452</v>
      </c>
      <c r="E20" s="58">
        <v>73150</v>
      </c>
      <c r="F20" s="59">
        <v>219450</v>
      </c>
    </row>
    <row r="21" spans="1:7" s="4" customFormat="1" ht="15.75" x14ac:dyDescent="0.25">
      <c r="A21" s="158">
        <v>7</v>
      </c>
      <c r="B21" s="160" t="s">
        <v>215</v>
      </c>
      <c r="C21" s="162" t="s">
        <v>217</v>
      </c>
      <c r="D21" s="11" t="s">
        <v>207</v>
      </c>
      <c r="E21" s="58">
        <v>73150</v>
      </c>
      <c r="F21" s="59">
        <v>219450</v>
      </c>
    </row>
    <row r="22" spans="1:7" s="4" customFormat="1" ht="15.75" x14ac:dyDescent="0.25">
      <c r="A22" s="159"/>
      <c r="B22" s="161"/>
      <c r="C22" s="163"/>
      <c r="D22" s="11" t="s">
        <v>208</v>
      </c>
      <c r="E22" s="58">
        <v>73150</v>
      </c>
      <c r="F22" s="59">
        <v>292600</v>
      </c>
    </row>
    <row r="23" spans="1:7" s="4" customFormat="1" ht="15.75" x14ac:dyDescent="0.25">
      <c r="A23" s="158">
        <v>8</v>
      </c>
      <c r="B23" s="160" t="s">
        <v>216</v>
      </c>
      <c r="C23" s="162" t="s">
        <v>218</v>
      </c>
      <c r="D23" s="11" t="s">
        <v>207</v>
      </c>
      <c r="E23" s="58">
        <v>73150</v>
      </c>
      <c r="F23" s="59">
        <v>219450</v>
      </c>
    </row>
    <row r="24" spans="1:7" s="4" customFormat="1" ht="15.75" x14ac:dyDescent="0.25">
      <c r="A24" s="159"/>
      <c r="B24" s="161"/>
      <c r="C24" s="163"/>
      <c r="D24" s="11" t="s">
        <v>208</v>
      </c>
      <c r="E24" s="58">
        <v>73150</v>
      </c>
      <c r="F24" s="59">
        <v>292600</v>
      </c>
    </row>
    <row r="25" spans="1:7" s="4" customFormat="1" ht="15.75" x14ac:dyDescent="0.25">
      <c r="A25" s="158">
        <v>9</v>
      </c>
      <c r="B25" s="160" t="s">
        <v>201</v>
      </c>
      <c r="C25" s="162" t="s">
        <v>453</v>
      </c>
      <c r="D25" s="11" t="s">
        <v>207</v>
      </c>
      <c r="E25" s="58">
        <v>94050</v>
      </c>
      <c r="F25" s="59">
        <v>282150</v>
      </c>
    </row>
    <row r="26" spans="1:7" s="3" customFormat="1" ht="15.75" x14ac:dyDescent="0.25">
      <c r="A26" s="159"/>
      <c r="B26" s="161"/>
      <c r="C26" s="163"/>
      <c r="D26" s="11" t="s">
        <v>208</v>
      </c>
      <c r="E26" s="58">
        <v>94050</v>
      </c>
      <c r="F26" s="59">
        <v>376200</v>
      </c>
      <c r="G26" s="117"/>
    </row>
    <row r="27" spans="1:7" s="6" customFormat="1" ht="120.75" customHeight="1" x14ac:dyDescent="0.25">
      <c r="A27" s="157" t="s">
        <v>99</v>
      </c>
      <c r="B27" s="157"/>
      <c r="C27" s="157"/>
      <c r="D27" s="157"/>
      <c r="E27" s="157"/>
      <c r="F27" s="157"/>
    </row>
    <row r="28" spans="1:7" s="3" customFormat="1" x14ac:dyDescent="0.25">
      <c r="D28" s="5"/>
      <c r="E28" s="5"/>
      <c r="F28" s="5"/>
    </row>
    <row r="29" spans="1:7" s="3" customFormat="1" x14ac:dyDescent="0.25">
      <c r="D29" s="5"/>
      <c r="E29" s="5"/>
      <c r="F29" s="5"/>
    </row>
    <row r="30" spans="1:7" ht="16.5" x14ac:dyDescent="0.25">
      <c r="A30" s="156" t="s">
        <v>456</v>
      </c>
      <c r="B30" s="156"/>
      <c r="C30" s="156"/>
      <c r="D30" s="5"/>
      <c r="E30" s="5"/>
      <c r="F30" s="5"/>
    </row>
    <row r="31" spans="1:7" ht="16.5" x14ac:dyDescent="0.25">
      <c r="A31" s="156" t="s">
        <v>454</v>
      </c>
      <c r="B31" s="156"/>
      <c r="C31" s="156"/>
      <c r="D31" s="142"/>
      <c r="E31" s="142"/>
      <c r="F31" s="8" t="s">
        <v>102</v>
      </c>
    </row>
  </sheetData>
  <mergeCells count="39">
    <mergeCell ref="I3:J3"/>
    <mergeCell ref="I4:J4"/>
    <mergeCell ref="A23:A24"/>
    <mergeCell ref="B23:B24"/>
    <mergeCell ref="C23:C24"/>
    <mergeCell ref="C10:C11"/>
    <mergeCell ref="B16:B17"/>
    <mergeCell ref="C16:C17"/>
    <mergeCell ref="A21:A22"/>
    <mergeCell ref="B21:B22"/>
    <mergeCell ref="A12:A13"/>
    <mergeCell ref="B12:B13"/>
    <mergeCell ref="C12:C13"/>
    <mergeCell ref="A14:A15"/>
    <mergeCell ref="B14:B15"/>
    <mergeCell ref="C14:C15"/>
    <mergeCell ref="A31:C31"/>
    <mergeCell ref="A16:A17"/>
    <mergeCell ref="A30:C30"/>
    <mergeCell ref="A18:A19"/>
    <mergeCell ref="C21:C22"/>
    <mergeCell ref="A27:F27"/>
    <mergeCell ref="B18:B19"/>
    <mergeCell ref="C18:C19"/>
    <mergeCell ref="A25:A26"/>
    <mergeCell ref="B25:B26"/>
    <mergeCell ref="C25:C26"/>
    <mergeCell ref="A10:A11"/>
    <mergeCell ref="B10:B11"/>
    <mergeCell ref="E1:F1"/>
    <mergeCell ref="A4:F4"/>
    <mergeCell ref="A7:A8"/>
    <mergeCell ref="B7:B8"/>
    <mergeCell ref="E7:F7"/>
    <mergeCell ref="C7:C8"/>
    <mergeCell ref="D7:D8"/>
    <mergeCell ref="E2:F2"/>
    <mergeCell ref="E3:F3"/>
    <mergeCell ref="A6:F6"/>
  </mergeCells>
  <pageMargins left="0.7" right="0.7" top="0.75" bottom="0.75" header="0.3" footer="0.3"/>
  <pageSetup paperSize="9" scale="7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01C517-BC96-444B-AFF2-8B9D879D577D}">
  <dimension ref="A1:K288"/>
  <sheetViews>
    <sheetView view="pageBreakPreview" zoomScale="120" zoomScaleNormal="100" zoomScaleSheetLayoutView="120" workbookViewId="0">
      <selection activeCell="F1" sqref="F1:G1048576"/>
    </sheetView>
  </sheetViews>
  <sheetFormatPr defaultRowHeight="15" outlineLevelCol="1" x14ac:dyDescent="0.25"/>
  <cols>
    <col min="1" max="1" width="5" style="1" customWidth="1"/>
    <col min="2" max="2" width="12.140625" style="1" customWidth="1"/>
    <col min="3" max="3" width="51.7109375" style="1" customWidth="1"/>
    <col min="4" max="4" width="5.5703125" style="2" customWidth="1" outlineLevel="1"/>
    <col min="5" max="5" width="6.140625" style="2" customWidth="1" outlineLevel="1"/>
    <col min="6" max="6" width="12.7109375" style="2" customWidth="1" outlineLevel="1"/>
    <col min="7" max="7" width="13" style="2" customWidth="1" outlineLevel="1"/>
    <col min="8" max="8" width="14.85546875" style="2" bestFit="1" customWidth="1"/>
    <col min="9" max="9" width="14.140625" style="2" customWidth="1"/>
    <col min="10" max="16384" width="9.140625" style="1"/>
  </cols>
  <sheetData>
    <row r="1" spans="1:11" ht="16.5" x14ac:dyDescent="0.25">
      <c r="F1" s="167"/>
      <c r="G1" s="167"/>
      <c r="H1" s="167" t="s">
        <v>0</v>
      </c>
      <c r="I1" s="167"/>
    </row>
    <row r="2" spans="1:11" ht="16.5" x14ac:dyDescent="0.25">
      <c r="F2" s="167"/>
      <c r="G2" s="167"/>
      <c r="H2" s="167"/>
      <c r="I2" s="167"/>
    </row>
    <row r="3" spans="1:11" ht="16.5" x14ac:dyDescent="0.25">
      <c r="F3" s="167"/>
      <c r="G3" s="167"/>
      <c r="H3" s="167" t="s">
        <v>263</v>
      </c>
      <c r="I3" s="167"/>
    </row>
    <row r="4" spans="1:11" x14ac:dyDescent="0.25">
      <c r="F4" s="10"/>
      <c r="G4" s="10"/>
      <c r="H4" s="10" t="s">
        <v>103</v>
      </c>
      <c r="I4" s="10" t="s">
        <v>104</v>
      </c>
    </row>
    <row r="6" spans="1:11" ht="74.25" customHeight="1" x14ac:dyDescent="0.25">
      <c r="A6" s="153" t="s">
        <v>265</v>
      </c>
      <c r="B6" s="153"/>
      <c r="C6" s="153"/>
      <c r="D6" s="153"/>
      <c r="E6" s="153"/>
      <c r="F6" s="153"/>
      <c r="G6" s="153"/>
      <c r="H6" s="153"/>
      <c r="I6" s="153"/>
    </row>
    <row r="7" spans="1:11" ht="16.5" x14ac:dyDescent="0.25">
      <c r="A7" s="98"/>
      <c r="B7" s="98"/>
      <c r="C7" s="98"/>
      <c r="D7" s="98"/>
      <c r="E7" s="98"/>
      <c r="F7" s="98"/>
      <c r="G7" s="98"/>
      <c r="H7" s="98"/>
      <c r="I7" s="98"/>
    </row>
    <row r="8" spans="1:11" ht="15.75" x14ac:dyDescent="0.25">
      <c r="A8" s="150" t="s">
        <v>181</v>
      </c>
      <c r="B8" s="150"/>
      <c r="C8" s="150"/>
      <c r="D8" s="150"/>
      <c r="E8" s="150"/>
      <c r="F8" s="150"/>
      <c r="G8" s="150"/>
      <c r="H8" s="1"/>
      <c r="I8" s="1"/>
    </row>
    <row r="9" spans="1:11" ht="57.75" customHeight="1" x14ac:dyDescent="0.25">
      <c r="A9" s="146" t="s">
        <v>1</v>
      </c>
      <c r="B9" s="146" t="s">
        <v>2</v>
      </c>
      <c r="C9" s="146" t="s">
        <v>105</v>
      </c>
      <c r="D9" s="146" t="s">
        <v>4</v>
      </c>
      <c r="E9" s="146" t="s">
        <v>5</v>
      </c>
      <c r="F9" s="168" t="s">
        <v>3</v>
      </c>
      <c r="G9" s="169"/>
      <c r="H9" s="146" t="s">
        <v>264</v>
      </c>
      <c r="I9" s="146"/>
    </row>
    <row r="10" spans="1:11" ht="78.75" x14ac:dyDescent="0.25">
      <c r="A10" s="146"/>
      <c r="B10" s="146"/>
      <c r="C10" s="146"/>
      <c r="D10" s="146"/>
      <c r="E10" s="146"/>
      <c r="F10" s="96" t="s">
        <v>266</v>
      </c>
      <c r="G10" s="96" t="s">
        <v>6</v>
      </c>
      <c r="H10" s="96" t="s">
        <v>266</v>
      </c>
      <c r="I10" s="96" t="s">
        <v>6</v>
      </c>
    </row>
    <row r="11" spans="1:11" s="3" customFormat="1" ht="15.75" x14ac:dyDescent="0.25">
      <c r="A11" s="96">
        <v>1</v>
      </c>
      <c r="B11" s="96">
        <v>2</v>
      </c>
      <c r="C11" s="96">
        <v>3</v>
      </c>
      <c r="D11" s="96"/>
      <c r="E11" s="96"/>
      <c r="F11" s="96">
        <v>4</v>
      </c>
      <c r="G11" s="96">
        <v>5</v>
      </c>
      <c r="H11" s="96">
        <v>4</v>
      </c>
      <c r="I11" s="96">
        <v>5</v>
      </c>
    </row>
    <row r="12" spans="1:11" s="4" customFormat="1" ht="15.75" x14ac:dyDescent="0.25">
      <c r="B12" s="60"/>
      <c r="C12" s="60" t="s">
        <v>7</v>
      </c>
      <c r="D12" s="60"/>
      <c r="E12" s="60"/>
      <c r="F12" s="60"/>
      <c r="G12" s="60"/>
    </row>
    <row r="13" spans="1:11" s="3" customFormat="1" ht="47.25" x14ac:dyDescent="0.25">
      <c r="A13" s="80">
        <v>1</v>
      </c>
      <c r="B13" s="18" t="s">
        <v>8</v>
      </c>
      <c r="C13" s="14" t="s">
        <v>106</v>
      </c>
      <c r="D13" s="22">
        <v>1</v>
      </c>
      <c r="E13" s="11">
        <v>4</v>
      </c>
      <c r="F13" s="23">
        <v>113801</v>
      </c>
      <c r="G13" s="23">
        <f>E13*F13</f>
        <v>455204</v>
      </c>
      <c r="H13" s="58">
        <v>136561</v>
      </c>
      <c r="I13" s="59">
        <f t="shared" ref="I13:I44" si="0">H13*E13</f>
        <v>546244</v>
      </c>
    </row>
    <row r="14" spans="1:11" s="3" customFormat="1" ht="31.5" x14ac:dyDescent="0.25">
      <c r="A14" s="80">
        <v>2</v>
      </c>
      <c r="B14" s="18" t="s">
        <v>9</v>
      </c>
      <c r="C14" s="14" t="s">
        <v>107</v>
      </c>
      <c r="D14" s="22">
        <v>1</v>
      </c>
      <c r="E14" s="11">
        <v>4</v>
      </c>
      <c r="F14" s="23">
        <v>113801</v>
      </c>
      <c r="G14" s="23">
        <f>E14*F14</f>
        <v>455204</v>
      </c>
      <c r="H14" s="58">
        <v>136561</v>
      </c>
      <c r="I14" s="59">
        <f t="shared" si="0"/>
        <v>546244</v>
      </c>
    </row>
    <row r="15" spans="1:11" s="3" customFormat="1" ht="47.25" x14ac:dyDescent="0.25">
      <c r="A15" s="80">
        <v>3</v>
      </c>
      <c r="B15" s="18" t="s">
        <v>10</v>
      </c>
      <c r="C15" s="14" t="s">
        <v>108</v>
      </c>
      <c r="D15" s="22">
        <v>1</v>
      </c>
      <c r="E15" s="11">
        <v>4</v>
      </c>
      <c r="F15" s="23">
        <v>113801</v>
      </c>
      <c r="G15" s="23">
        <f t="shared" ref="G15:G70" si="1">E15*F15</f>
        <v>455204</v>
      </c>
      <c r="H15" s="58">
        <v>136561</v>
      </c>
      <c r="I15" s="59">
        <f t="shared" si="0"/>
        <v>546244</v>
      </c>
    </row>
    <row r="16" spans="1:11" s="4" customFormat="1" ht="15.75" x14ac:dyDescent="0.25">
      <c r="A16" s="80">
        <v>4</v>
      </c>
      <c r="B16" s="18" t="s">
        <v>11</v>
      </c>
      <c r="C16" s="14" t="s">
        <v>109</v>
      </c>
      <c r="D16" s="22">
        <v>2</v>
      </c>
      <c r="E16" s="11">
        <v>4</v>
      </c>
      <c r="F16" s="23">
        <v>131495</v>
      </c>
      <c r="G16" s="23">
        <f t="shared" si="1"/>
        <v>525980</v>
      </c>
      <c r="H16" s="58">
        <v>157794</v>
      </c>
      <c r="I16" s="59">
        <f t="shared" si="0"/>
        <v>631176</v>
      </c>
      <c r="K16" s="3"/>
    </row>
    <row r="17" spans="1:9" s="4" customFormat="1" ht="15.75" x14ac:dyDescent="0.25">
      <c r="A17" s="80">
        <v>5</v>
      </c>
      <c r="B17" s="18" t="s">
        <v>12</v>
      </c>
      <c r="C17" s="14" t="s">
        <v>110</v>
      </c>
      <c r="D17" s="22">
        <v>2</v>
      </c>
      <c r="E17" s="11">
        <v>4</v>
      </c>
      <c r="F17" s="23">
        <v>131495</v>
      </c>
      <c r="G17" s="23">
        <f t="shared" si="1"/>
        <v>525980</v>
      </c>
      <c r="H17" s="58">
        <v>157794</v>
      </c>
      <c r="I17" s="59">
        <f t="shared" si="0"/>
        <v>631176</v>
      </c>
    </row>
    <row r="18" spans="1:9" s="4" customFormat="1" ht="31.5" x14ac:dyDescent="0.25">
      <c r="A18" s="80">
        <v>6</v>
      </c>
      <c r="B18" s="18" t="s">
        <v>13</v>
      </c>
      <c r="C18" s="14" t="s">
        <v>267</v>
      </c>
      <c r="D18" s="22">
        <v>2</v>
      </c>
      <c r="E18" s="11">
        <v>4</v>
      </c>
      <c r="F18" s="23">
        <v>131495</v>
      </c>
      <c r="G18" s="23">
        <f t="shared" si="1"/>
        <v>525980</v>
      </c>
      <c r="H18" s="58">
        <v>157794</v>
      </c>
      <c r="I18" s="59">
        <f t="shared" si="0"/>
        <v>631176</v>
      </c>
    </row>
    <row r="19" spans="1:9" s="4" customFormat="1" ht="15.75" x14ac:dyDescent="0.25">
      <c r="A19" s="80">
        <v>7</v>
      </c>
      <c r="B19" s="18" t="s">
        <v>13</v>
      </c>
      <c r="C19" s="14" t="s">
        <v>268</v>
      </c>
      <c r="D19" s="22">
        <v>2</v>
      </c>
      <c r="E19" s="11">
        <v>4</v>
      </c>
      <c r="F19" s="23">
        <v>131495</v>
      </c>
      <c r="G19" s="23">
        <f t="shared" si="1"/>
        <v>525980</v>
      </c>
      <c r="H19" s="58">
        <v>157794</v>
      </c>
      <c r="I19" s="59">
        <f t="shared" si="0"/>
        <v>631176</v>
      </c>
    </row>
    <row r="20" spans="1:9" s="4" customFormat="1" ht="31.5" x14ac:dyDescent="0.25">
      <c r="A20" s="80">
        <v>8</v>
      </c>
      <c r="B20" s="18" t="s">
        <v>13</v>
      </c>
      <c r="C20" s="14" t="s">
        <v>269</v>
      </c>
      <c r="D20" s="22">
        <v>2</v>
      </c>
      <c r="E20" s="11">
        <v>4</v>
      </c>
      <c r="F20" s="23">
        <v>131495</v>
      </c>
      <c r="G20" s="23">
        <f t="shared" si="1"/>
        <v>525980</v>
      </c>
      <c r="H20" s="58">
        <v>157794</v>
      </c>
      <c r="I20" s="59">
        <f t="shared" si="0"/>
        <v>631176</v>
      </c>
    </row>
    <row r="21" spans="1:9" s="4" customFormat="1" ht="31.5" x14ac:dyDescent="0.25">
      <c r="A21" s="80">
        <v>9</v>
      </c>
      <c r="B21" s="18" t="s">
        <v>14</v>
      </c>
      <c r="C21" s="14" t="s">
        <v>111</v>
      </c>
      <c r="D21" s="22">
        <v>2</v>
      </c>
      <c r="E21" s="11">
        <v>5</v>
      </c>
      <c r="F21" s="23">
        <v>131495</v>
      </c>
      <c r="G21" s="23">
        <f t="shared" si="1"/>
        <v>657475</v>
      </c>
      <c r="H21" s="58">
        <v>157794</v>
      </c>
      <c r="I21" s="59">
        <f t="shared" si="0"/>
        <v>788970</v>
      </c>
    </row>
    <row r="22" spans="1:9" s="4" customFormat="1" ht="31.5" x14ac:dyDescent="0.25">
      <c r="A22" s="80">
        <v>10</v>
      </c>
      <c r="B22" s="18" t="s">
        <v>15</v>
      </c>
      <c r="C22" s="14" t="s">
        <v>112</v>
      </c>
      <c r="D22" s="22">
        <v>2</v>
      </c>
      <c r="E22" s="11">
        <v>4</v>
      </c>
      <c r="F22" s="23">
        <v>131495</v>
      </c>
      <c r="G22" s="23">
        <f t="shared" si="1"/>
        <v>525980</v>
      </c>
      <c r="H22" s="58">
        <v>157794</v>
      </c>
      <c r="I22" s="59">
        <f t="shared" si="0"/>
        <v>631176</v>
      </c>
    </row>
    <row r="23" spans="1:9" s="4" customFormat="1" ht="47.25" x14ac:dyDescent="0.25">
      <c r="A23" s="80">
        <v>11</v>
      </c>
      <c r="B23" s="18" t="s">
        <v>16</v>
      </c>
      <c r="C23" s="14" t="s">
        <v>113</v>
      </c>
      <c r="D23" s="22">
        <v>2</v>
      </c>
      <c r="E23" s="11">
        <v>4</v>
      </c>
      <c r="F23" s="23">
        <v>131495</v>
      </c>
      <c r="G23" s="23">
        <f t="shared" si="1"/>
        <v>525980</v>
      </c>
      <c r="H23" s="58">
        <v>157794</v>
      </c>
      <c r="I23" s="59">
        <f t="shared" si="0"/>
        <v>631176</v>
      </c>
    </row>
    <row r="24" spans="1:9" s="4" customFormat="1" ht="47.25" x14ac:dyDescent="0.25">
      <c r="A24" s="80">
        <v>12</v>
      </c>
      <c r="B24" s="18" t="s">
        <v>16</v>
      </c>
      <c r="C24" s="14" t="s">
        <v>270</v>
      </c>
      <c r="D24" s="22">
        <v>2</v>
      </c>
      <c r="E24" s="11">
        <v>4</v>
      </c>
      <c r="F24" s="23">
        <v>131495</v>
      </c>
      <c r="G24" s="23">
        <f t="shared" si="1"/>
        <v>525980</v>
      </c>
      <c r="H24" s="58">
        <v>157794</v>
      </c>
      <c r="I24" s="59">
        <f t="shared" si="0"/>
        <v>631176</v>
      </c>
    </row>
    <row r="25" spans="1:9" s="4" customFormat="1" ht="15.75" x14ac:dyDescent="0.25">
      <c r="A25" s="80">
        <v>13</v>
      </c>
      <c r="B25" s="18" t="s">
        <v>17</v>
      </c>
      <c r="C25" s="14" t="s">
        <v>245</v>
      </c>
      <c r="D25" s="22">
        <v>2</v>
      </c>
      <c r="E25" s="11">
        <v>4</v>
      </c>
      <c r="F25" s="23">
        <v>131495</v>
      </c>
      <c r="G25" s="23">
        <f t="shared" si="1"/>
        <v>525980</v>
      </c>
      <c r="H25" s="58">
        <v>157794</v>
      </c>
      <c r="I25" s="59">
        <f t="shared" si="0"/>
        <v>631176</v>
      </c>
    </row>
    <row r="26" spans="1:9" s="4" customFormat="1" ht="15.75" x14ac:dyDescent="0.25">
      <c r="A26" s="80">
        <v>14</v>
      </c>
      <c r="B26" s="18" t="s">
        <v>18</v>
      </c>
      <c r="C26" s="14" t="s">
        <v>246</v>
      </c>
      <c r="D26" s="22">
        <v>2</v>
      </c>
      <c r="E26" s="11">
        <v>4</v>
      </c>
      <c r="F26" s="23">
        <v>131495</v>
      </c>
      <c r="G26" s="23">
        <f t="shared" si="1"/>
        <v>525980</v>
      </c>
      <c r="H26" s="58">
        <v>157794</v>
      </c>
      <c r="I26" s="59">
        <f t="shared" si="0"/>
        <v>631176</v>
      </c>
    </row>
    <row r="27" spans="1:9" s="4" customFormat="1" ht="47.25" x14ac:dyDescent="0.25">
      <c r="A27" s="80">
        <v>15</v>
      </c>
      <c r="B27" s="18" t="s">
        <v>19</v>
      </c>
      <c r="C27" s="14" t="s">
        <v>271</v>
      </c>
      <c r="D27" s="49">
        <v>2</v>
      </c>
      <c r="E27" s="11">
        <v>4</v>
      </c>
      <c r="F27" s="23">
        <v>131495</v>
      </c>
      <c r="G27" s="23">
        <f t="shared" si="1"/>
        <v>525980</v>
      </c>
      <c r="H27" s="58">
        <v>157794</v>
      </c>
      <c r="I27" s="59">
        <f t="shared" si="0"/>
        <v>631176</v>
      </c>
    </row>
    <row r="28" spans="1:9" s="4" customFormat="1" ht="31.5" x14ac:dyDescent="0.25">
      <c r="A28" s="80">
        <v>16</v>
      </c>
      <c r="B28" s="18" t="s">
        <v>20</v>
      </c>
      <c r="C28" s="14" t="s">
        <v>115</v>
      </c>
      <c r="D28" s="22">
        <v>2</v>
      </c>
      <c r="E28" s="11">
        <v>4</v>
      </c>
      <c r="F28" s="23">
        <v>131495</v>
      </c>
      <c r="G28" s="23">
        <f t="shared" si="1"/>
        <v>525980</v>
      </c>
      <c r="H28" s="58">
        <v>157794</v>
      </c>
      <c r="I28" s="59">
        <f t="shared" si="0"/>
        <v>631176</v>
      </c>
    </row>
    <row r="29" spans="1:9" s="4" customFormat="1" ht="31.5" x14ac:dyDescent="0.25">
      <c r="A29" s="80">
        <v>17</v>
      </c>
      <c r="B29" s="18" t="s">
        <v>21</v>
      </c>
      <c r="C29" s="14" t="s">
        <v>116</v>
      </c>
      <c r="D29" s="22">
        <v>2</v>
      </c>
      <c r="E29" s="11">
        <v>4</v>
      </c>
      <c r="F29" s="23">
        <v>131495</v>
      </c>
      <c r="G29" s="23">
        <f t="shared" si="1"/>
        <v>525980</v>
      </c>
      <c r="H29" s="58">
        <v>157794</v>
      </c>
      <c r="I29" s="59">
        <f t="shared" si="0"/>
        <v>631176</v>
      </c>
    </row>
    <row r="30" spans="1:9" s="4" customFormat="1" ht="31.5" x14ac:dyDescent="0.25">
      <c r="A30" s="80">
        <v>18</v>
      </c>
      <c r="B30" s="18" t="s">
        <v>22</v>
      </c>
      <c r="C30" s="14" t="s">
        <v>273</v>
      </c>
      <c r="D30" s="22">
        <v>2</v>
      </c>
      <c r="E30" s="11">
        <v>4</v>
      </c>
      <c r="F30" s="23">
        <v>131495</v>
      </c>
      <c r="G30" s="23">
        <f t="shared" si="1"/>
        <v>525980</v>
      </c>
      <c r="H30" s="58">
        <v>157794</v>
      </c>
      <c r="I30" s="59">
        <f t="shared" si="0"/>
        <v>631176</v>
      </c>
    </row>
    <row r="31" spans="1:9" s="4" customFormat="1" ht="31.5" x14ac:dyDescent="0.25">
      <c r="A31" s="80">
        <v>19</v>
      </c>
      <c r="B31" s="18" t="s">
        <v>22</v>
      </c>
      <c r="C31" s="14" t="s">
        <v>272</v>
      </c>
      <c r="D31" s="22">
        <v>2</v>
      </c>
      <c r="E31" s="11">
        <v>4</v>
      </c>
      <c r="F31" s="23">
        <v>131495</v>
      </c>
      <c r="G31" s="23">
        <f t="shared" si="1"/>
        <v>525980</v>
      </c>
      <c r="H31" s="58">
        <v>157794</v>
      </c>
      <c r="I31" s="59">
        <f t="shared" si="0"/>
        <v>631176</v>
      </c>
    </row>
    <row r="32" spans="1:9" s="4" customFormat="1" ht="47.25" x14ac:dyDescent="0.25">
      <c r="A32" s="80">
        <v>20</v>
      </c>
      <c r="B32" s="18" t="s">
        <v>23</v>
      </c>
      <c r="C32" s="14" t="s">
        <v>119</v>
      </c>
      <c r="D32" s="22">
        <v>2</v>
      </c>
      <c r="E32" s="11">
        <v>4</v>
      </c>
      <c r="F32" s="23">
        <v>131495</v>
      </c>
      <c r="G32" s="23">
        <f t="shared" si="1"/>
        <v>525980</v>
      </c>
      <c r="H32" s="58">
        <v>157794</v>
      </c>
      <c r="I32" s="59">
        <f t="shared" si="0"/>
        <v>631176</v>
      </c>
    </row>
    <row r="33" spans="1:9" s="4" customFormat="1" ht="31.5" x14ac:dyDescent="0.25">
      <c r="A33" s="80">
        <v>21</v>
      </c>
      <c r="B33" s="18" t="s">
        <v>24</v>
      </c>
      <c r="C33" s="14" t="s">
        <v>120</v>
      </c>
      <c r="D33" s="22">
        <v>2</v>
      </c>
      <c r="E33" s="11">
        <v>4</v>
      </c>
      <c r="F33" s="23">
        <v>131495</v>
      </c>
      <c r="G33" s="23">
        <f t="shared" si="1"/>
        <v>525980</v>
      </c>
      <c r="H33" s="58">
        <v>157794</v>
      </c>
      <c r="I33" s="59">
        <f t="shared" si="0"/>
        <v>631176</v>
      </c>
    </row>
    <row r="34" spans="1:9" s="4" customFormat="1" ht="31.5" x14ac:dyDescent="0.25">
      <c r="A34" s="80">
        <v>22</v>
      </c>
      <c r="B34" s="18" t="s">
        <v>25</v>
      </c>
      <c r="C34" s="14" t="s">
        <v>274</v>
      </c>
      <c r="D34" s="22">
        <v>2</v>
      </c>
      <c r="E34" s="11">
        <v>4</v>
      </c>
      <c r="F34" s="23">
        <v>131495</v>
      </c>
      <c r="G34" s="23">
        <f t="shared" si="1"/>
        <v>525980</v>
      </c>
      <c r="H34" s="58">
        <v>157794</v>
      </c>
      <c r="I34" s="59">
        <f t="shared" si="0"/>
        <v>631176</v>
      </c>
    </row>
    <row r="35" spans="1:9" s="4" customFormat="1" ht="63" x14ac:dyDescent="0.25">
      <c r="A35" s="80">
        <v>23</v>
      </c>
      <c r="B35" s="18" t="s">
        <v>25</v>
      </c>
      <c r="C35" s="14" t="s">
        <v>275</v>
      </c>
      <c r="D35" s="22">
        <v>2</v>
      </c>
      <c r="E35" s="11">
        <v>4</v>
      </c>
      <c r="F35" s="23">
        <v>131495</v>
      </c>
      <c r="G35" s="23">
        <f t="shared" si="1"/>
        <v>525980</v>
      </c>
      <c r="H35" s="58">
        <v>157794</v>
      </c>
      <c r="I35" s="59">
        <f t="shared" si="0"/>
        <v>631176</v>
      </c>
    </row>
    <row r="36" spans="1:9" s="4" customFormat="1" ht="31.5" x14ac:dyDescent="0.25">
      <c r="A36" s="80">
        <v>24</v>
      </c>
      <c r="B36" s="18" t="s">
        <v>25</v>
      </c>
      <c r="C36" s="14" t="s">
        <v>276</v>
      </c>
      <c r="D36" s="22">
        <v>2</v>
      </c>
      <c r="E36" s="11">
        <v>4</v>
      </c>
      <c r="F36" s="23">
        <v>131495</v>
      </c>
      <c r="G36" s="23">
        <f t="shared" si="1"/>
        <v>525980</v>
      </c>
      <c r="H36" s="58">
        <v>157794</v>
      </c>
      <c r="I36" s="59">
        <f t="shared" si="0"/>
        <v>631176</v>
      </c>
    </row>
    <row r="37" spans="1:9" s="4" customFormat="1" ht="15.75" x14ac:dyDescent="0.25">
      <c r="A37" s="80">
        <v>25</v>
      </c>
      <c r="B37" s="18" t="s">
        <v>26</v>
      </c>
      <c r="C37" s="14" t="s">
        <v>121</v>
      </c>
      <c r="D37" s="22">
        <v>2</v>
      </c>
      <c r="E37" s="11">
        <v>4</v>
      </c>
      <c r="F37" s="23">
        <v>131495</v>
      </c>
      <c r="G37" s="23">
        <f t="shared" si="1"/>
        <v>525980</v>
      </c>
      <c r="H37" s="58">
        <v>157794</v>
      </c>
      <c r="I37" s="59">
        <f t="shared" si="0"/>
        <v>631176</v>
      </c>
    </row>
    <row r="38" spans="1:9" s="4" customFormat="1" ht="31.5" x14ac:dyDescent="0.25">
      <c r="A38" s="80">
        <v>26</v>
      </c>
      <c r="B38" s="18" t="s">
        <v>27</v>
      </c>
      <c r="C38" s="14" t="s">
        <v>122</v>
      </c>
      <c r="D38" s="22">
        <v>2</v>
      </c>
      <c r="E38" s="11">
        <v>4</v>
      </c>
      <c r="F38" s="23">
        <v>131495</v>
      </c>
      <c r="G38" s="23">
        <f t="shared" si="1"/>
        <v>525980</v>
      </c>
      <c r="H38" s="58">
        <v>157794</v>
      </c>
      <c r="I38" s="59">
        <f t="shared" si="0"/>
        <v>631176</v>
      </c>
    </row>
    <row r="39" spans="1:9" s="4" customFormat="1" ht="31.5" x14ac:dyDescent="0.25">
      <c r="A39" s="80">
        <v>27</v>
      </c>
      <c r="B39" s="18" t="s">
        <v>28</v>
      </c>
      <c r="C39" s="14" t="s">
        <v>123</v>
      </c>
      <c r="D39" s="22">
        <v>2</v>
      </c>
      <c r="E39" s="11">
        <v>4</v>
      </c>
      <c r="F39" s="23">
        <v>131495</v>
      </c>
      <c r="G39" s="23">
        <f t="shared" si="1"/>
        <v>525980</v>
      </c>
      <c r="H39" s="58">
        <v>157794</v>
      </c>
      <c r="I39" s="59">
        <f t="shared" si="0"/>
        <v>631176</v>
      </c>
    </row>
    <row r="40" spans="1:9" s="3" customFormat="1" ht="15.75" x14ac:dyDescent="0.25">
      <c r="A40" s="80">
        <v>28</v>
      </c>
      <c r="B40" s="18" t="s">
        <v>29</v>
      </c>
      <c r="C40" s="14" t="s">
        <v>124</v>
      </c>
      <c r="D40" s="22">
        <v>2</v>
      </c>
      <c r="E40" s="11">
        <v>4</v>
      </c>
      <c r="F40" s="23">
        <v>131495</v>
      </c>
      <c r="G40" s="23">
        <f t="shared" si="1"/>
        <v>525980</v>
      </c>
      <c r="H40" s="58">
        <v>157794</v>
      </c>
      <c r="I40" s="59">
        <f t="shared" si="0"/>
        <v>631176</v>
      </c>
    </row>
    <row r="41" spans="1:9" s="3" customFormat="1" ht="47.25" x14ac:dyDescent="0.25">
      <c r="A41" s="80">
        <v>29</v>
      </c>
      <c r="B41" s="18" t="s">
        <v>30</v>
      </c>
      <c r="C41" s="14" t="s">
        <v>277</v>
      </c>
      <c r="D41" s="22">
        <v>2</v>
      </c>
      <c r="E41" s="11">
        <v>4</v>
      </c>
      <c r="F41" s="23">
        <v>131495</v>
      </c>
      <c r="G41" s="23">
        <f t="shared" si="1"/>
        <v>525980</v>
      </c>
      <c r="H41" s="58">
        <v>157794</v>
      </c>
      <c r="I41" s="59">
        <f t="shared" si="0"/>
        <v>631176</v>
      </c>
    </row>
    <row r="42" spans="1:9" s="3" customFormat="1" ht="31.5" x14ac:dyDescent="0.25">
      <c r="A42" s="80">
        <v>30</v>
      </c>
      <c r="B42" s="18" t="s">
        <v>31</v>
      </c>
      <c r="C42" s="14" t="s">
        <v>125</v>
      </c>
      <c r="D42" s="22">
        <v>2</v>
      </c>
      <c r="E42" s="11">
        <v>4</v>
      </c>
      <c r="F42" s="23">
        <v>131495</v>
      </c>
      <c r="G42" s="23">
        <f t="shared" si="1"/>
        <v>525980</v>
      </c>
      <c r="H42" s="58">
        <v>157794</v>
      </c>
      <c r="I42" s="59">
        <f t="shared" si="0"/>
        <v>631176</v>
      </c>
    </row>
    <row r="43" spans="1:9" s="3" customFormat="1" ht="31.5" x14ac:dyDescent="0.25">
      <c r="A43" s="80">
        <v>31</v>
      </c>
      <c r="B43" s="18" t="s">
        <v>32</v>
      </c>
      <c r="C43" s="14" t="s">
        <v>278</v>
      </c>
      <c r="D43" s="22">
        <v>2</v>
      </c>
      <c r="E43" s="11">
        <v>4</v>
      </c>
      <c r="F43" s="23">
        <v>131495</v>
      </c>
      <c r="G43" s="23">
        <f t="shared" si="1"/>
        <v>525980</v>
      </c>
      <c r="H43" s="58">
        <v>157794</v>
      </c>
      <c r="I43" s="59">
        <f t="shared" si="0"/>
        <v>631176</v>
      </c>
    </row>
    <row r="44" spans="1:9" s="3" customFormat="1" ht="15.75" x14ac:dyDescent="0.25">
      <c r="A44" s="80">
        <v>32</v>
      </c>
      <c r="B44" s="18" t="s">
        <v>33</v>
      </c>
      <c r="C44" s="14" t="s">
        <v>126</v>
      </c>
      <c r="D44" s="22">
        <v>2</v>
      </c>
      <c r="E44" s="11">
        <v>4</v>
      </c>
      <c r="F44" s="23">
        <v>131495</v>
      </c>
      <c r="G44" s="23">
        <f t="shared" si="1"/>
        <v>525980</v>
      </c>
      <c r="H44" s="58">
        <v>157794</v>
      </c>
      <c r="I44" s="59">
        <f t="shared" si="0"/>
        <v>631176</v>
      </c>
    </row>
    <row r="45" spans="1:9" s="3" customFormat="1" ht="15.75" x14ac:dyDescent="0.25">
      <c r="A45" s="80">
        <v>33</v>
      </c>
      <c r="B45" s="18" t="s">
        <v>34</v>
      </c>
      <c r="C45" s="14" t="s">
        <v>127</v>
      </c>
      <c r="D45" s="22">
        <v>1</v>
      </c>
      <c r="E45" s="11">
        <v>4</v>
      </c>
      <c r="F45" s="23">
        <v>113801</v>
      </c>
      <c r="G45" s="23">
        <f t="shared" si="1"/>
        <v>455204</v>
      </c>
      <c r="H45" s="58">
        <v>136561</v>
      </c>
      <c r="I45" s="59">
        <f t="shared" ref="I45:I70" si="2">H45*E45</f>
        <v>546244</v>
      </c>
    </row>
    <row r="46" spans="1:9" s="3" customFormat="1" ht="15.75" x14ac:dyDescent="0.25">
      <c r="A46" s="80">
        <v>34</v>
      </c>
      <c r="B46" s="18" t="s">
        <v>35</v>
      </c>
      <c r="C46" s="14" t="s">
        <v>184</v>
      </c>
      <c r="D46" s="22">
        <v>1</v>
      </c>
      <c r="E46" s="11">
        <v>4</v>
      </c>
      <c r="F46" s="23">
        <v>113801</v>
      </c>
      <c r="G46" s="23">
        <f t="shared" si="1"/>
        <v>455204</v>
      </c>
      <c r="H46" s="58">
        <v>136561</v>
      </c>
      <c r="I46" s="59">
        <f t="shared" si="2"/>
        <v>546244</v>
      </c>
    </row>
    <row r="47" spans="1:9" s="3" customFormat="1" ht="31.5" x14ac:dyDescent="0.25">
      <c r="A47" s="80">
        <v>35</v>
      </c>
      <c r="B47" s="18" t="s">
        <v>35</v>
      </c>
      <c r="C47" s="14" t="s">
        <v>128</v>
      </c>
      <c r="D47" s="22">
        <v>1</v>
      </c>
      <c r="E47" s="11">
        <v>4</v>
      </c>
      <c r="F47" s="23">
        <v>113801</v>
      </c>
      <c r="G47" s="23">
        <f t="shared" si="1"/>
        <v>455204</v>
      </c>
      <c r="H47" s="58">
        <v>136561</v>
      </c>
      <c r="I47" s="59">
        <f t="shared" si="2"/>
        <v>546244</v>
      </c>
    </row>
    <row r="48" spans="1:9" s="3" customFormat="1" ht="15.75" x14ac:dyDescent="0.25">
      <c r="A48" s="80">
        <v>36</v>
      </c>
      <c r="B48" s="18" t="s">
        <v>35</v>
      </c>
      <c r="C48" s="14" t="s">
        <v>129</v>
      </c>
      <c r="D48" s="22">
        <v>1</v>
      </c>
      <c r="E48" s="11">
        <v>4</v>
      </c>
      <c r="F48" s="23">
        <v>113801</v>
      </c>
      <c r="G48" s="23">
        <f t="shared" si="1"/>
        <v>455204</v>
      </c>
      <c r="H48" s="58">
        <v>136561</v>
      </c>
      <c r="I48" s="59">
        <f t="shared" si="2"/>
        <v>546244</v>
      </c>
    </row>
    <row r="49" spans="1:9" s="4" customFormat="1" ht="15.75" x14ac:dyDescent="0.25">
      <c r="A49" s="80">
        <v>37</v>
      </c>
      <c r="B49" s="18" t="s">
        <v>36</v>
      </c>
      <c r="C49" s="14" t="s">
        <v>131</v>
      </c>
      <c r="D49" s="22">
        <v>1</v>
      </c>
      <c r="E49" s="11">
        <v>4</v>
      </c>
      <c r="F49" s="23">
        <v>113801</v>
      </c>
      <c r="G49" s="23">
        <f t="shared" si="1"/>
        <v>455204</v>
      </c>
      <c r="H49" s="58">
        <v>136561</v>
      </c>
      <c r="I49" s="59">
        <f t="shared" si="2"/>
        <v>546244</v>
      </c>
    </row>
    <row r="50" spans="1:9" s="4" customFormat="1" ht="15.75" x14ac:dyDescent="0.25">
      <c r="A50" s="80">
        <v>38</v>
      </c>
      <c r="B50" s="18" t="s">
        <v>36</v>
      </c>
      <c r="C50" s="14" t="s">
        <v>130</v>
      </c>
      <c r="D50" s="22">
        <v>1</v>
      </c>
      <c r="E50" s="11">
        <v>4</v>
      </c>
      <c r="F50" s="23">
        <v>113801</v>
      </c>
      <c r="G50" s="23">
        <f t="shared" si="1"/>
        <v>455204</v>
      </c>
      <c r="H50" s="58">
        <v>136561</v>
      </c>
      <c r="I50" s="59">
        <f t="shared" si="2"/>
        <v>546244</v>
      </c>
    </row>
    <row r="51" spans="1:9" s="4" customFormat="1" ht="31.5" x14ac:dyDescent="0.25">
      <c r="A51" s="80">
        <v>39</v>
      </c>
      <c r="B51" s="18" t="s">
        <v>37</v>
      </c>
      <c r="C51" s="14" t="s">
        <v>132</v>
      </c>
      <c r="D51" s="22">
        <v>1</v>
      </c>
      <c r="E51" s="11">
        <v>4</v>
      </c>
      <c r="F51" s="23">
        <v>113801</v>
      </c>
      <c r="G51" s="23">
        <f t="shared" si="1"/>
        <v>455204</v>
      </c>
      <c r="H51" s="58">
        <v>136561</v>
      </c>
      <c r="I51" s="59">
        <f t="shared" si="2"/>
        <v>546244</v>
      </c>
    </row>
    <row r="52" spans="1:9" s="3" customFormat="1" ht="47.25" x14ac:dyDescent="0.25">
      <c r="A52" s="80">
        <v>40</v>
      </c>
      <c r="B52" s="18" t="s">
        <v>38</v>
      </c>
      <c r="C52" s="14" t="s">
        <v>133</v>
      </c>
      <c r="D52" s="22">
        <v>1</v>
      </c>
      <c r="E52" s="11">
        <v>4</v>
      </c>
      <c r="F52" s="23">
        <v>113801</v>
      </c>
      <c r="G52" s="23">
        <f t="shared" si="1"/>
        <v>455204</v>
      </c>
      <c r="H52" s="58">
        <v>136561</v>
      </c>
      <c r="I52" s="59">
        <f t="shared" si="2"/>
        <v>546244</v>
      </c>
    </row>
    <row r="53" spans="1:9" s="3" customFormat="1" ht="15.75" x14ac:dyDescent="0.25">
      <c r="A53" s="80">
        <v>41</v>
      </c>
      <c r="B53" s="18" t="s">
        <v>39</v>
      </c>
      <c r="C53" s="14" t="s">
        <v>134</v>
      </c>
      <c r="D53" s="22">
        <v>1</v>
      </c>
      <c r="E53" s="11">
        <v>4</v>
      </c>
      <c r="F53" s="23">
        <v>113801</v>
      </c>
      <c r="G53" s="23">
        <f t="shared" si="1"/>
        <v>455204</v>
      </c>
      <c r="H53" s="58">
        <v>136561</v>
      </c>
      <c r="I53" s="59">
        <f t="shared" si="2"/>
        <v>546244</v>
      </c>
    </row>
    <row r="54" spans="1:9" s="3" customFormat="1" ht="31.5" x14ac:dyDescent="0.25">
      <c r="A54" s="80">
        <v>42</v>
      </c>
      <c r="B54" s="18" t="s">
        <v>40</v>
      </c>
      <c r="C54" s="14" t="s">
        <v>135</v>
      </c>
      <c r="D54" s="22">
        <v>1</v>
      </c>
      <c r="E54" s="11">
        <v>4</v>
      </c>
      <c r="F54" s="23">
        <v>113801</v>
      </c>
      <c r="G54" s="23">
        <f t="shared" si="1"/>
        <v>455204</v>
      </c>
      <c r="H54" s="58">
        <v>136561</v>
      </c>
      <c r="I54" s="59">
        <f t="shared" si="2"/>
        <v>546244</v>
      </c>
    </row>
    <row r="55" spans="1:9" s="3" customFormat="1" ht="31.5" x14ac:dyDescent="0.25">
      <c r="A55" s="80">
        <v>43</v>
      </c>
      <c r="B55" s="18" t="s">
        <v>41</v>
      </c>
      <c r="C55" s="14" t="s">
        <v>136</v>
      </c>
      <c r="D55" s="22">
        <v>1</v>
      </c>
      <c r="E55" s="11">
        <v>4</v>
      </c>
      <c r="F55" s="23">
        <v>113801</v>
      </c>
      <c r="G55" s="23">
        <f t="shared" si="1"/>
        <v>455204</v>
      </c>
      <c r="H55" s="58">
        <v>136561</v>
      </c>
      <c r="I55" s="59">
        <f t="shared" si="2"/>
        <v>546244</v>
      </c>
    </row>
    <row r="56" spans="1:9" s="3" customFormat="1" ht="15.75" x14ac:dyDescent="0.25">
      <c r="A56" s="80">
        <v>44</v>
      </c>
      <c r="B56" s="18" t="s">
        <v>42</v>
      </c>
      <c r="C56" s="14" t="s">
        <v>137</v>
      </c>
      <c r="D56" s="22">
        <v>1</v>
      </c>
      <c r="E56" s="11">
        <v>4</v>
      </c>
      <c r="F56" s="23">
        <v>113801</v>
      </c>
      <c r="G56" s="23">
        <f t="shared" si="1"/>
        <v>455204</v>
      </c>
      <c r="H56" s="58">
        <v>136561</v>
      </c>
      <c r="I56" s="59">
        <f t="shared" si="2"/>
        <v>546244</v>
      </c>
    </row>
    <row r="57" spans="1:9" s="3" customFormat="1" ht="15.75" x14ac:dyDescent="0.25">
      <c r="A57" s="80">
        <v>45</v>
      </c>
      <c r="B57" s="18" t="s">
        <v>42</v>
      </c>
      <c r="C57" s="14" t="s">
        <v>138</v>
      </c>
      <c r="D57" s="22">
        <v>1</v>
      </c>
      <c r="E57" s="11">
        <v>4</v>
      </c>
      <c r="F57" s="23">
        <v>113801</v>
      </c>
      <c r="G57" s="23">
        <f t="shared" si="1"/>
        <v>455204</v>
      </c>
      <c r="H57" s="58">
        <v>136561</v>
      </c>
      <c r="I57" s="59">
        <f t="shared" si="2"/>
        <v>546244</v>
      </c>
    </row>
    <row r="58" spans="1:9" s="3" customFormat="1" ht="15.75" x14ac:dyDescent="0.25">
      <c r="A58" s="80">
        <v>46</v>
      </c>
      <c r="B58" s="18" t="s">
        <v>42</v>
      </c>
      <c r="C58" s="14" t="s">
        <v>279</v>
      </c>
      <c r="D58" s="22">
        <v>1</v>
      </c>
      <c r="E58" s="11">
        <v>4</v>
      </c>
      <c r="F58" s="23">
        <v>113801</v>
      </c>
      <c r="G58" s="23">
        <f t="shared" si="1"/>
        <v>455204</v>
      </c>
      <c r="H58" s="58">
        <v>136561</v>
      </c>
      <c r="I58" s="59">
        <f t="shared" si="2"/>
        <v>546244</v>
      </c>
    </row>
    <row r="59" spans="1:9" s="3" customFormat="1" ht="31.5" x14ac:dyDescent="0.25">
      <c r="A59" s="80">
        <v>47</v>
      </c>
      <c r="B59" s="18" t="s">
        <v>43</v>
      </c>
      <c r="C59" s="14" t="s">
        <v>139</v>
      </c>
      <c r="D59" s="22">
        <v>1</v>
      </c>
      <c r="E59" s="11">
        <v>4</v>
      </c>
      <c r="F59" s="23">
        <v>113801</v>
      </c>
      <c r="G59" s="23">
        <f t="shared" si="1"/>
        <v>455204</v>
      </c>
      <c r="H59" s="58">
        <v>136561</v>
      </c>
      <c r="I59" s="59">
        <f t="shared" si="2"/>
        <v>546244</v>
      </c>
    </row>
    <row r="60" spans="1:9" s="3" customFormat="1" ht="31.5" x14ac:dyDescent="0.25">
      <c r="A60" s="80">
        <v>48</v>
      </c>
      <c r="B60" s="18" t="s">
        <v>44</v>
      </c>
      <c r="C60" s="14" t="s">
        <v>280</v>
      </c>
      <c r="D60" s="22">
        <v>1</v>
      </c>
      <c r="E60" s="11">
        <v>4</v>
      </c>
      <c r="F60" s="23">
        <v>113801</v>
      </c>
      <c r="G60" s="23">
        <f t="shared" si="1"/>
        <v>455204</v>
      </c>
      <c r="H60" s="58">
        <v>136561</v>
      </c>
      <c r="I60" s="59">
        <f t="shared" si="2"/>
        <v>546244</v>
      </c>
    </row>
    <row r="61" spans="1:9" s="3" customFormat="1" ht="31.5" x14ac:dyDescent="0.25">
      <c r="A61" s="80">
        <v>49</v>
      </c>
      <c r="B61" s="18" t="s">
        <v>45</v>
      </c>
      <c r="C61" s="14" t="s">
        <v>214</v>
      </c>
      <c r="D61" s="22">
        <v>1</v>
      </c>
      <c r="E61" s="11">
        <v>4</v>
      </c>
      <c r="F61" s="23">
        <v>113801</v>
      </c>
      <c r="G61" s="23">
        <f t="shared" si="1"/>
        <v>455204</v>
      </c>
      <c r="H61" s="58">
        <v>136561</v>
      </c>
      <c r="I61" s="59">
        <f t="shared" si="2"/>
        <v>546244</v>
      </c>
    </row>
    <row r="62" spans="1:9" s="3" customFormat="1" ht="31.5" x14ac:dyDescent="0.25">
      <c r="A62" s="80">
        <v>50</v>
      </c>
      <c r="B62" s="18" t="s">
        <v>48</v>
      </c>
      <c r="C62" s="14" t="s">
        <v>140</v>
      </c>
      <c r="D62" s="22">
        <v>1</v>
      </c>
      <c r="E62" s="11">
        <v>4</v>
      </c>
      <c r="F62" s="23">
        <v>113801</v>
      </c>
      <c r="G62" s="23">
        <f t="shared" si="1"/>
        <v>455204</v>
      </c>
      <c r="H62" s="58">
        <v>136561</v>
      </c>
      <c r="I62" s="59">
        <f t="shared" si="2"/>
        <v>546244</v>
      </c>
    </row>
    <row r="63" spans="1:9" s="3" customFormat="1" ht="47.25" x14ac:dyDescent="0.25">
      <c r="A63" s="80">
        <v>51</v>
      </c>
      <c r="B63" s="18" t="s">
        <v>49</v>
      </c>
      <c r="C63" s="14" t="s">
        <v>281</v>
      </c>
      <c r="D63" s="22">
        <v>1</v>
      </c>
      <c r="E63" s="11">
        <v>5</v>
      </c>
      <c r="F63" s="23">
        <v>113801</v>
      </c>
      <c r="G63" s="23">
        <f t="shared" si="1"/>
        <v>569005</v>
      </c>
      <c r="H63" s="58">
        <v>136561</v>
      </c>
      <c r="I63" s="59">
        <f t="shared" si="2"/>
        <v>682805</v>
      </c>
    </row>
    <row r="64" spans="1:9" s="4" customFormat="1" ht="31.5" x14ac:dyDescent="0.25">
      <c r="A64" s="80">
        <v>52</v>
      </c>
      <c r="B64" s="18" t="s">
        <v>50</v>
      </c>
      <c r="C64" s="14" t="s">
        <v>282</v>
      </c>
      <c r="D64" s="22">
        <v>1</v>
      </c>
      <c r="E64" s="11">
        <v>4</v>
      </c>
      <c r="F64" s="23">
        <v>113801</v>
      </c>
      <c r="G64" s="23">
        <f t="shared" si="1"/>
        <v>455204</v>
      </c>
      <c r="H64" s="58">
        <v>136561</v>
      </c>
      <c r="I64" s="59">
        <f t="shared" si="2"/>
        <v>546244</v>
      </c>
    </row>
    <row r="65" spans="1:9" s="3" customFormat="1" ht="31.5" x14ac:dyDescent="0.25">
      <c r="A65" s="80">
        <v>53</v>
      </c>
      <c r="B65" s="18" t="s">
        <v>51</v>
      </c>
      <c r="C65" s="14" t="s">
        <v>52</v>
      </c>
      <c r="D65" s="22">
        <v>1</v>
      </c>
      <c r="E65" s="11">
        <v>4</v>
      </c>
      <c r="F65" s="23">
        <v>113801</v>
      </c>
      <c r="G65" s="23">
        <f t="shared" si="1"/>
        <v>455204</v>
      </c>
      <c r="H65" s="58">
        <v>136561</v>
      </c>
      <c r="I65" s="59">
        <f t="shared" si="2"/>
        <v>546244</v>
      </c>
    </row>
    <row r="66" spans="1:9" s="3" customFormat="1" ht="31.5" x14ac:dyDescent="0.25">
      <c r="A66" s="80">
        <v>54</v>
      </c>
      <c r="B66" s="18" t="s">
        <v>51</v>
      </c>
      <c r="C66" s="14" t="s">
        <v>141</v>
      </c>
      <c r="D66" s="22">
        <v>1</v>
      </c>
      <c r="E66" s="11">
        <v>4</v>
      </c>
      <c r="F66" s="23">
        <v>113801</v>
      </c>
      <c r="G66" s="23">
        <f t="shared" si="1"/>
        <v>455204</v>
      </c>
      <c r="H66" s="58">
        <v>136561</v>
      </c>
      <c r="I66" s="59">
        <f t="shared" si="2"/>
        <v>546244</v>
      </c>
    </row>
    <row r="67" spans="1:9" s="3" customFormat="1" ht="31.5" x14ac:dyDescent="0.25">
      <c r="A67" s="80">
        <v>55</v>
      </c>
      <c r="B67" s="18" t="s">
        <v>51</v>
      </c>
      <c r="C67" s="14" t="s">
        <v>250</v>
      </c>
      <c r="D67" s="22">
        <v>1</v>
      </c>
      <c r="E67" s="11">
        <v>4</v>
      </c>
      <c r="F67" s="23">
        <v>113801</v>
      </c>
      <c r="G67" s="23">
        <f t="shared" si="1"/>
        <v>455204</v>
      </c>
      <c r="H67" s="58">
        <v>136561</v>
      </c>
      <c r="I67" s="59">
        <f t="shared" si="2"/>
        <v>546244</v>
      </c>
    </row>
    <row r="68" spans="1:9" s="3" customFormat="1" ht="15.75" x14ac:dyDescent="0.25">
      <c r="A68" s="80">
        <v>56</v>
      </c>
      <c r="B68" s="18" t="s">
        <v>53</v>
      </c>
      <c r="C68" s="14" t="s">
        <v>142</v>
      </c>
      <c r="D68" s="22">
        <v>1</v>
      </c>
      <c r="E68" s="11">
        <v>4</v>
      </c>
      <c r="F68" s="23">
        <v>113801</v>
      </c>
      <c r="G68" s="23">
        <f t="shared" si="1"/>
        <v>455204</v>
      </c>
      <c r="H68" s="58">
        <v>136561</v>
      </c>
      <c r="I68" s="59">
        <f t="shared" si="2"/>
        <v>546244</v>
      </c>
    </row>
    <row r="69" spans="1:9" s="4" customFormat="1" ht="63" x14ac:dyDescent="0.25">
      <c r="A69" s="80">
        <v>57</v>
      </c>
      <c r="B69" s="18" t="s">
        <v>143</v>
      </c>
      <c r="C69" s="14" t="s">
        <v>248</v>
      </c>
      <c r="D69" s="22" t="s">
        <v>146</v>
      </c>
      <c r="E69" s="11">
        <v>4</v>
      </c>
      <c r="F69" s="23">
        <v>160043</v>
      </c>
      <c r="G69" s="23">
        <f t="shared" si="1"/>
        <v>640172</v>
      </c>
      <c r="H69" s="58">
        <v>192051</v>
      </c>
      <c r="I69" s="59">
        <f t="shared" si="2"/>
        <v>768204</v>
      </c>
    </row>
    <row r="70" spans="1:9" s="3" customFormat="1" ht="15.75" x14ac:dyDescent="0.25">
      <c r="A70" s="80">
        <v>58</v>
      </c>
      <c r="B70" s="18" t="s">
        <v>55</v>
      </c>
      <c r="C70" s="14" t="s">
        <v>145</v>
      </c>
      <c r="D70" s="49" t="s">
        <v>147</v>
      </c>
      <c r="E70" s="11">
        <v>4</v>
      </c>
      <c r="F70" s="23">
        <v>223871</v>
      </c>
      <c r="G70" s="23">
        <f t="shared" si="1"/>
        <v>895484</v>
      </c>
      <c r="H70" s="58">
        <v>268645</v>
      </c>
      <c r="I70" s="59">
        <f t="shared" si="2"/>
        <v>1074580</v>
      </c>
    </row>
    <row r="71" spans="1:9" s="3" customFormat="1" ht="15.75" x14ac:dyDescent="0.25">
      <c r="A71" s="15"/>
      <c r="B71" s="47"/>
      <c r="C71" s="16"/>
      <c r="D71" s="48"/>
      <c r="E71" s="15"/>
      <c r="F71" s="25"/>
      <c r="G71" s="25"/>
      <c r="H71" s="25"/>
      <c r="I71" s="25"/>
    </row>
    <row r="72" spans="1:9" s="3" customFormat="1" ht="15.75" x14ac:dyDescent="0.25">
      <c r="A72" s="170" t="s">
        <v>249</v>
      </c>
      <c r="B72" s="170"/>
      <c r="C72" s="170"/>
      <c r="D72" s="170"/>
      <c r="E72" s="170"/>
      <c r="F72" s="170"/>
      <c r="G72" s="170"/>
      <c r="H72" s="105"/>
      <c r="I72" s="105"/>
    </row>
    <row r="73" spans="1:9" s="3" customFormat="1" ht="59.25" customHeight="1" x14ac:dyDescent="0.25">
      <c r="A73" s="171" t="s">
        <v>1</v>
      </c>
      <c r="B73" s="171" t="s">
        <v>2</v>
      </c>
      <c r="C73" s="171" t="s">
        <v>105</v>
      </c>
      <c r="D73" s="171" t="s">
        <v>4</v>
      </c>
      <c r="E73" s="171" t="s">
        <v>5</v>
      </c>
      <c r="F73" s="172" t="s">
        <v>3</v>
      </c>
      <c r="G73" s="173"/>
      <c r="H73" s="171" t="s">
        <v>264</v>
      </c>
      <c r="I73" s="171"/>
    </row>
    <row r="74" spans="1:9" s="3" customFormat="1" ht="78.75" x14ac:dyDescent="0.25">
      <c r="A74" s="171"/>
      <c r="B74" s="171"/>
      <c r="C74" s="171"/>
      <c r="D74" s="171"/>
      <c r="E74" s="171"/>
      <c r="F74" s="106" t="s">
        <v>266</v>
      </c>
      <c r="G74" s="106" t="s">
        <v>6</v>
      </c>
      <c r="H74" s="106" t="s">
        <v>266</v>
      </c>
      <c r="I74" s="106" t="s">
        <v>6</v>
      </c>
    </row>
    <row r="75" spans="1:9" s="3" customFormat="1" ht="15.75" x14ac:dyDescent="0.25">
      <c r="A75" s="106">
        <v>1</v>
      </c>
      <c r="B75" s="106">
        <v>2</v>
      </c>
      <c r="C75" s="106">
        <v>3</v>
      </c>
      <c r="D75" s="106"/>
      <c r="E75" s="106"/>
      <c r="F75" s="106">
        <v>4</v>
      </c>
      <c r="G75" s="106">
        <v>5</v>
      </c>
      <c r="H75" s="106">
        <v>4</v>
      </c>
      <c r="I75" s="106">
        <v>5</v>
      </c>
    </row>
    <row r="76" spans="1:9" s="3" customFormat="1" ht="31.5" x14ac:dyDescent="0.25">
      <c r="A76" s="107">
        <f>ROW(A2)-1</f>
        <v>1</v>
      </c>
      <c r="B76" s="108" t="s">
        <v>51</v>
      </c>
      <c r="C76" s="109" t="s">
        <v>283</v>
      </c>
      <c r="D76" s="110">
        <v>1</v>
      </c>
      <c r="E76" s="107">
        <v>4</v>
      </c>
      <c r="F76" s="111">
        <v>113801</v>
      </c>
      <c r="G76" s="111">
        <f t="shared" ref="G76" si="3">E76*F76</f>
        <v>455204</v>
      </c>
      <c r="H76" s="112">
        <v>136561</v>
      </c>
      <c r="I76" s="113">
        <f>H76*E76</f>
        <v>546244</v>
      </c>
    </row>
    <row r="77" spans="1:9" s="3" customFormat="1" ht="15.75" x14ac:dyDescent="0.25">
      <c r="A77" s="15"/>
      <c r="B77" s="47"/>
      <c r="C77" s="16"/>
      <c r="D77" s="48"/>
      <c r="E77" s="15"/>
      <c r="F77" s="25"/>
      <c r="G77" s="25"/>
      <c r="H77" s="25"/>
      <c r="I77" s="25"/>
    </row>
    <row r="78" spans="1:9" s="3" customFormat="1" ht="15.75" x14ac:dyDescent="0.25">
      <c r="A78" s="143" t="s">
        <v>56</v>
      </c>
      <c r="B78" s="143"/>
      <c r="C78" s="143"/>
      <c r="D78" s="143"/>
      <c r="E78" s="143"/>
      <c r="F78" s="143"/>
      <c r="G78" s="143"/>
    </row>
    <row r="79" spans="1:9" s="3" customFormat="1" ht="57" customHeight="1" x14ac:dyDescent="0.25">
      <c r="A79" s="146" t="s">
        <v>1</v>
      </c>
      <c r="B79" s="146" t="s">
        <v>2</v>
      </c>
      <c r="C79" s="146" t="s">
        <v>105</v>
      </c>
      <c r="D79" s="146" t="s">
        <v>4</v>
      </c>
      <c r="E79" s="146" t="s">
        <v>5</v>
      </c>
      <c r="F79" s="168" t="s">
        <v>3</v>
      </c>
      <c r="G79" s="169"/>
      <c r="H79" s="146" t="s">
        <v>264</v>
      </c>
      <c r="I79" s="146"/>
    </row>
    <row r="80" spans="1:9" s="3" customFormat="1" ht="78.75" x14ac:dyDescent="0.25">
      <c r="A80" s="146"/>
      <c r="B80" s="146"/>
      <c r="C80" s="146"/>
      <c r="D80" s="146"/>
      <c r="E80" s="146"/>
      <c r="F80" s="96" t="s">
        <v>266</v>
      </c>
      <c r="G80" s="96" t="s">
        <v>6</v>
      </c>
      <c r="H80" s="96" t="s">
        <v>266</v>
      </c>
      <c r="I80" s="96" t="s">
        <v>6</v>
      </c>
    </row>
    <row r="81" spans="1:9" s="3" customFormat="1" ht="15.75" x14ac:dyDescent="0.25">
      <c r="A81" s="96">
        <v>1</v>
      </c>
      <c r="B81" s="96">
        <v>2</v>
      </c>
      <c r="C81" s="96">
        <v>3</v>
      </c>
      <c r="D81" s="96"/>
      <c r="E81" s="96"/>
      <c r="F81" s="96">
        <v>4</v>
      </c>
      <c r="G81" s="96">
        <v>5</v>
      </c>
      <c r="H81" s="96">
        <v>4</v>
      </c>
      <c r="I81" s="96">
        <v>5</v>
      </c>
    </row>
    <row r="82" spans="1:9" s="3" customFormat="1" ht="31.5" x14ac:dyDescent="0.25">
      <c r="A82" s="11">
        <f>ROW(A2)-1</f>
        <v>1</v>
      </c>
      <c r="B82" s="18" t="s">
        <v>57</v>
      </c>
      <c r="C82" s="14" t="s">
        <v>284</v>
      </c>
      <c r="D82" s="11">
        <v>2</v>
      </c>
      <c r="E82" s="11">
        <v>5.5</v>
      </c>
      <c r="F82" s="29">
        <v>122913</v>
      </c>
      <c r="G82" s="23">
        <f t="shared" ref="G82:G92" si="4">E82*F82</f>
        <v>676021.5</v>
      </c>
      <c r="H82" s="58">
        <v>147495</v>
      </c>
      <c r="I82" s="59">
        <f t="shared" ref="I82:I92" si="5">H82*E82</f>
        <v>811222.5</v>
      </c>
    </row>
    <row r="83" spans="1:9" s="3" customFormat="1" ht="47.25" x14ac:dyDescent="0.25">
      <c r="A83" s="11">
        <v>2</v>
      </c>
      <c r="B83" s="18" t="s">
        <v>57</v>
      </c>
      <c r="C83" s="14" t="s">
        <v>285</v>
      </c>
      <c r="D83" s="11">
        <v>2</v>
      </c>
      <c r="E83" s="11">
        <v>5.5</v>
      </c>
      <c r="F83" s="29">
        <v>122913</v>
      </c>
      <c r="G83" s="23">
        <f t="shared" si="4"/>
        <v>676021.5</v>
      </c>
      <c r="H83" s="58">
        <v>147495</v>
      </c>
      <c r="I83" s="59">
        <f t="shared" si="5"/>
        <v>811222.5</v>
      </c>
    </row>
    <row r="84" spans="1:9" s="3" customFormat="1" ht="78.75" x14ac:dyDescent="0.25">
      <c r="A84" s="11">
        <f>ROW(A4)-1</f>
        <v>3</v>
      </c>
      <c r="B84" s="18" t="s">
        <v>58</v>
      </c>
      <c r="C84" s="14" t="s">
        <v>286</v>
      </c>
      <c r="D84" s="11">
        <v>2</v>
      </c>
      <c r="E84" s="11">
        <v>5.5</v>
      </c>
      <c r="F84" s="29">
        <v>122913</v>
      </c>
      <c r="G84" s="23">
        <f t="shared" si="4"/>
        <v>676021.5</v>
      </c>
      <c r="H84" s="58">
        <v>147495</v>
      </c>
      <c r="I84" s="59">
        <f t="shared" si="5"/>
        <v>811222.5</v>
      </c>
    </row>
    <row r="85" spans="1:9" s="3" customFormat="1" ht="78.75" x14ac:dyDescent="0.25">
      <c r="A85" s="11">
        <v>3</v>
      </c>
      <c r="B85" s="96" t="s">
        <v>59</v>
      </c>
      <c r="C85" s="14" t="s">
        <v>257</v>
      </c>
      <c r="D85" s="11">
        <v>1</v>
      </c>
      <c r="E85" s="11">
        <v>5</v>
      </c>
      <c r="F85" s="29">
        <v>113801</v>
      </c>
      <c r="G85" s="23">
        <f t="shared" si="4"/>
        <v>569005</v>
      </c>
      <c r="H85" s="58">
        <v>136561</v>
      </c>
      <c r="I85" s="59">
        <f t="shared" si="5"/>
        <v>682805</v>
      </c>
    </row>
    <row r="86" spans="1:9" s="3" customFormat="1" ht="31.5" x14ac:dyDescent="0.25">
      <c r="A86" s="11">
        <f>ROW(A6)-1</f>
        <v>5</v>
      </c>
      <c r="B86" s="96" t="s">
        <v>60</v>
      </c>
      <c r="C86" s="14" t="s">
        <v>148</v>
      </c>
      <c r="D86" s="11">
        <v>1</v>
      </c>
      <c r="E86" s="11">
        <v>5</v>
      </c>
      <c r="F86" s="29">
        <v>113801</v>
      </c>
      <c r="G86" s="23">
        <f t="shared" si="4"/>
        <v>569005</v>
      </c>
      <c r="H86" s="58">
        <v>136561</v>
      </c>
      <c r="I86" s="59">
        <f t="shared" si="5"/>
        <v>682805</v>
      </c>
    </row>
    <row r="87" spans="1:9" s="3" customFormat="1" ht="31.5" x14ac:dyDescent="0.25">
      <c r="A87" s="11">
        <v>4</v>
      </c>
      <c r="B87" s="96" t="s">
        <v>61</v>
      </c>
      <c r="C87" s="14" t="s">
        <v>251</v>
      </c>
      <c r="D87" s="11">
        <v>1</v>
      </c>
      <c r="E87" s="11">
        <v>5</v>
      </c>
      <c r="F87" s="29">
        <v>113801</v>
      </c>
      <c r="G87" s="23">
        <f t="shared" si="4"/>
        <v>569005</v>
      </c>
      <c r="H87" s="58">
        <v>136561</v>
      </c>
      <c r="I87" s="59">
        <f t="shared" si="5"/>
        <v>682805</v>
      </c>
    </row>
    <row r="88" spans="1:9" s="3" customFormat="1" ht="47.25" x14ac:dyDescent="0.25">
      <c r="A88" s="11">
        <f>ROW(A8)-1</f>
        <v>7</v>
      </c>
      <c r="B88" s="96" t="s">
        <v>61</v>
      </c>
      <c r="C88" s="14" t="s">
        <v>287</v>
      </c>
      <c r="D88" s="11">
        <v>1</v>
      </c>
      <c r="E88" s="11">
        <v>5</v>
      </c>
      <c r="F88" s="29">
        <v>113801</v>
      </c>
      <c r="G88" s="23">
        <f t="shared" si="4"/>
        <v>569005</v>
      </c>
      <c r="H88" s="58">
        <v>136561</v>
      </c>
      <c r="I88" s="59">
        <f t="shared" si="5"/>
        <v>682805</v>
      </c>
    </row>
    <row r="89" spans="1:9" s="3" customFormat="1" ht="31.5" x14ac:dyDescent="0.25">
      <c r="A89" s="11">
        <v>5</v>
      </c>
      <c r="B89" s="96" t="s">
        <v>61</v>
      </c>
      <c r="C89" s="14" t="s">
        <v>288</v>
      </c>
      <c r="D89" s="11">
        <v>1</v>
      </c>
      <c r="E89" s="11">
        <v>5</v>
      </c>
      <c r="F89" s="29">
        <v>113801</v>
      </c>
      <c r="G89" s="23">
        <f t="shared" si="4"/>
        <v>569005</v>
      </c>
      <c r="H89" s="58">
        <v>136561</v>
      </c>
      <c r="I89" s="59">
        <f t="shared" si="5"/>
        <v>682805</v>
      </c>
    </row>
    <row r="90" spans="1:9" s="3" customFormat="1" ht="31.5" x14ac:dyDescent="0.25">
      <c r="A90" s="11">
        <f>ROW(A10)-1</f>
        <v>9</v>
      </c>
      <c r="B90" s="96" t="s">
        <v>62</v>
      </c>
      <c r="C90" s="14" t="s">
        <v>209</v>
      </c>
      <c r="D90" s="11">
        <v>1</v>
      </c>
      <c r="E90" s="11">
        <v>5</v>
      </c>
      <c r="F90" s="29">
        <v>113801</v>
      </c>
      <c r="G90" s="23">
        <f t="shared" si="4"/>
        <v>569005</v>
      </c>
      <c r="H90" s="58">
        <v>136561</v>
      </c>
      <c r="I90" s="59">
        <f t="shared" si="5"/>
        <v>682805</v>
      </c>
    </row>
    <row r="91" spans="1:9" s="3" customFormat="1" ht="15.75" x14ac:dyDescent="0.25">
      <c r="A91" s="11">
        <v>6</v>
      </c>
      <c r="B91" s="96" t="s">
        <v>63</v>
      </c>
      <c r="C91" s="14" t="s">
        <v>252</v>
      </c>
      <c r="D91" s="11">
        <v>1</v>
      </c>
      <c r="E91" s="11">
        <v>5</v>
      </c>
      <c r="F91" s="29">
        <v>191244</v>
      </c>
      <c r="G91" s="23">
        <f t="shared" si="4"/>
        <v>956220</v>
      </c>
      <c r="H91" s="58">
        <v>229492</v>
      </c>
      <c r="I91" s="59">
        <f t="shared" si="5"/>
        <v>1147460</v>
      </c>
    </row>
    <row r="92" spans="1:9" s="3" customFormat="1" ht="15.75" x14ac:dyDescent="0.25">
      <c r="A92" s="11">
        <f>ROW(A12)-1</f>
        <v>11</v>
      </c>
      <c r="B92" s="96" t="s">
        <v>63</v>
      </c>
      <c r="C92" s="14" t="s">
        <v>289</v>
      </c>
      <c r="D92" s="11">
        <v>1</v>
      </c>
      <c r="E92" s="11">
        <v>5</v>
      </c>
      <c r="F92" s="29">
        <v>191244</v>
      </c>
      <c r="G92" s="23">
        <f t="shared" si="4"/>
        <v>956220</v>
      </c>
      <c r="H92" s="58">
        <v>229492</v>
      </c>
      <c r="I92" s="59">
        <f t="shared" si="5"/>
        <v>1147460</v>
      </c>
    </row>
    <row r="93" spans="1:9" s="62" customFormat="1" ht="15.75" x14ac:dyDescent="0.25">
      <c r="A93" s="15"/>
      <c r="B93" s="61"/>
      <c r="C93" s="16"/>
      <c r="D93" s="15"/>
      <c r="E93" s="15"/>
      <c r="F93" s="31"/>
      <c r="G93" s="25"/>
      <c r="H93" s="31"/>
      <c r="I93" s="25"/>
    </row>
    <row r="94" spans="1:9" s="3" customFormat="1" ht="15.75" x14ac:dyDescent="0.25">
      <c r="B94" s="63"/>
      <c r="C94" s="63" t="s">
        <v>64</v>
      </c>
      <c r="D94" s="63"/>
      <c r="E94" s="63"/>
      <c r="F94" s="63"/>
      <c r="G94" s="63"/>
    </row>
    <row r="95" spans="1:9" s="3" customFormat="1" ht="31.5" x14ac:dyDescent="0.25">
      <c r="A95" s="11">
        <f>ROW(A2)-1</f>
        <v>1</v>
      </c>
      <c r="B95" s="13" t="s">
        <v>65</v>
      </c>
      <c r="C95" s="14" t="s">
        <v>149</v>
      </c>
      <c r="D95" s="11">
        <v>1</v>
      </c>
      <c r="E95" s="11">
        <v>2</v>
      </c>
      <c r="F95" s="29">
        <v>122289</v>
      </c>
      <c r="G95" s="23">
        <f t="shared" ref="G95:G157" si="6">E95*F95</f>
        <v>244578</v>
      </c>
      <c r="H95" s="58">
        <v>146746</v>
      </c>
      <c r="I95" s="59">
        <f t="shared" ref="I95:I126" si="7">H95*E95</f>
        <v>293492</v>
      </c>
    </row>
    <row r="96" spans="1:9" s="3" customFormat="1" ht="31.5" x14ac:dyDescent="0.25">
      <c r="A96" s="11">
        <f>ROW(A3)-1</f>
        <v>2</v>
      </c>
      <c r="B96" s="13" t="s">
        <v>66</v>
      </c>
      <c r="C96" s="14" t="s">
        <v>150</v>
      </c>
      <c r="D96" s="11">
        <v>2</v>
      </c>
      <c r="E96" s="11">
        <v>2</v>
      </c>
      <c r="F96" s="29">
        <v>139915</v>
      </c>
      <c r="G96" s="23">
        <f t="shared" si="6"/>
        <v>279830</v>
      </c>
      <c r="H96" s="58">
        <v>167898</v>
      </c>
      <c r="I96" s="59">
        <f t="shared" si="7"/>
        <v>335796</v>
      </c>
    </row>
    <row r="97" spans="1:9" s="3" customFormat="1" ht="31.5" x14ac:dyDescent="0.25">
      <c r="A97" s="11">
        <f>ROW(A4)-1</f>
        <v>3</v>
      </c>
      <c r="B97" s="13" t="s">
        <v>66</v>
      </c>
      <c r="C97" s="14" t="s">
        <v>253</v>
      </c>
      <c r="D97" s="11">
        <v>2</v>
      </c>
      <c r="E97" s="11">
        <v>2</v>
      </c>
      <c r="F97" s="29">
        <v>139915</v>
      </c>
      <c r="G97" s="23">
        <f t="shared" si="6"/>
        <v>279830</v>
      </c>
      <c r="H97" s="58">
        <v>167898</v>
      </c>
      <c r="I97" s="59">
        <f t="shared" si="7"/>
        <v>335796</v>
      </c>
    </row>
    <row r="98" spans="1:9" s="3" customFormat="1" ht="15.75" x14ac:dyDescent="0.25">
      <c r="A98" s="11">
        <f t="shared" ref="A98:A157" si="8">ROW(A5)-1</f>
        <v>4</v>
      </c>
      <c r="B98" s="13" t="s">
        <v>66</v>
      </c>
      <c r="C98" s="14" t="s">
        <v>290</v>
      </c>
      <c r="D98" s="11">
        <v>2</v>
      </c>
      <c r="E98" s="11">
        <v>2</v>
      </c>
      <c r="F98" s="29">
        <v>139915</v>
      </c>
      <c r="G98" s="23">
        <f t="shared" si="6"/>
        <v>279830</v>
      </c>
      <c r="H98" s="58">
        <v>167898</v>
      </c>
      <c r="I98" s="59">
        <f t="shared" si="7"/>
        <v>335796</v>
      </c>
    </row>
    <row r="99" spans="1:9" s="3" customFormat="1" ht="31.5" x14ac:dyDescent="0.25">
      <c r="A99" s="11">
        <f t="shared" si="8"/>
        <v>5</v>
      </c>
      <c r="B99" s="13" t="s">
        <v>67</v>
      </c>
      <c r="C99" s="14" t="s">
        <v>151</v>
      </c>
      <c r="D99" s="11">
        <v>2</v>
      </c>
      <c r="E99" s="11">
        <v>2</v>
      </c>
      <c r="F99" s="29">
        <v>139915</v>
      </c>
      <c r="G99" s="23">
        <f t="shared" si="6"/>
        <v>279830</v>
      </c>
      <c r="H99" s="58">
        <v>167898</v>
      </c>
      <c r="I99" s="59">
        <f t="shared" si="7"/>
        <v>335796</v>
      </c>
    </row>
    <row r="100" spans="1:9" s="3" customFormat="1" ht="15.75" x14ac:dyDescent="0.25">
      <c r="A100" s="11">
        <f t="shared" si="8"/>
        <v>6</v>
      </c>
      <c r="B100" s="13" t="s">
        <v>68</v>
      </c>
      <c r="C100" s="14" t="s">
        <v>152</v>
      </c>
      <c r="D100" s="11">
        <v>2</v>
      </c>
      <c r="E100" s="11">
        <v>2</v>
      </c>
      <c r="F100" s="29">
        <v>139915</v>
      </c>
      <c r="G100" s="23">
        <f t="shared" si="6"/>
        <v>279830</v>
      </c>
      <c r="H100" s="58">
        <v>167898</v>
      </c>
      <c r="I100" s="59">
        <f t="shared" si="7"/>
        <v>335796</v>
      </c>
    </row>
    <row r="101" spans="1:9" s="3" customFormat="1" ht="15.75" x14ac:dyDescent="0.25">
      <c r="A101" s="11">
        <f t="shared" si="8"/>
        <v>7</v>
      </c>
      <c r="B101" s="13" t="s">
        <v>69</v>
      </c>
      <c r="C101" s="14" t="s">
        <v>254</v>
      </c>
      <c r="D101" s="11">
        <v>2</v>
      </c>
      <c r="E101" s="11">
        <v>2</v>
      </c>
      <c r="F101" s="29">
        <v>139915</v>
      </c>
      <c r="G101" s="23">
        <f t="shared" si="6"/>
        <v>279830</v>
      </c>
      <c r="H101" s="58">
        <v>167898</v>
      </c>
      <c r="I101" s="59">
        <f t="shared" si="7"/>
        <v>335796</v>
      </c>
    </row>
    <row r="102" spans="1:9" s="3" customFormat="1" ht="15.75" x14ac:dyDescent="0.25">
      <c r="A102" s="11">
        <f t="shared" si="8"/>
        <v>8</v>
      </c>
      <c r="B102" s="13" t="s">
        <v>69</v>
      </c>
      <c r="C102" s="14" t="s">
        <v>255</v>
      </c>
      <c r="D102" s="11">
        <v>2</v>
      </c>
      <c r="E102" s="11">
        <v>2</v>
      </c>
      <c r="F102" s="29">
        <v>139915</v>
      </c>
      <c r="G102" s="23">
        <f t="shared" si="6"/>
        <v>279830</v>
      </c>
      <c r="H102" s="58">
        <v>167898</v>
      </c>
      <c r="I102" s="59">
        <f t="shared" si="7"/>
        <v>335796</v>
      </c>
    </row>
    <row r="103" spans="1:9" s="3" customFormat="1" ht="47.25" x14ac:dyDescent="0.25">
      <c r="A103" s="11">
        <f t="shared" si="8"/>
        <v>9</v>
      </c>
      <c r="B103" s="37" t="s">
        <v>70</v>
      </c>
      <c r="C103" s="14" t="s">
        <v>153</v>
      </c>
      <c r="D103" s="38">
        <v>2</v>
      </c>
      <c r="E103" s="11">
        <v>2</v>
      </c>
      <c r="F103" s="29">
        <v>139915</v>
      </c>
      <c r="G103" s="23">
        <f t="shared" si="6"/>
        <v>279830</v>
      </c>
      <c r="H103" s="58">
        <v>167898</v>
      </c>
      <c r="I103" s="59">
        <f t="shared" si="7"/>
        <v>335796</v>
      </c>
    </row>
    <row r="104" spans="1:9" s="3" customFormat="1" ht="31.5" x14ac:dyDescent="0.25">
      <c r="A104" s="11">
        <f t="shared" si="8"/>
        <v>10</v>
      </c>
      <c r="B104" s="37" t="s">
        <v>70</v>
      </c>
      <c r="C104" s="14" t="s">
        <v>210</v>
      </c>
      <c r="D104" s="38">
        <v>2</v>
      </c>
      <c r="E104" s="11">
        <v>2</v>
      </c>
      <c r="F104" s="29">
        <v>139915</v>
      </c>
      <c r="G104" s="23">
        <f t="shared" si="6"/>
        <v>279830</v>
      </c>
      <c r="H104" s="58">
        <v>167898</v>
      </c>
      <c r="I104" s="59">
        <f t="shared" si="7"/>
        <v>335796</v>
      </c>
    </row>
    <row r="105" spans="1:9" s="3" customFormat="1" ht="31.5" x14ac:dyDescent="0.25">
      <c r="A105" s="11">
        <f t="shared" si="8"/>
        <v>11</v>
      </c>
      <c r="B105" s="37" t="s">
        <v>70</v>
      </c>
      <c r="C105" s="14" t="s">
        <v>154</v>
      </c>
      <c r="D105" s="38">
        <v>2</v>
      </c>
      <c r="E105" s="11">
        <v>2</v>
      </c>
      <c r="F105" s="29">
        <v>139915</v>
      </c>
      <c r="G105" s="23">
        <f t="shared" si="6"/>
        <v>279830</v>
      </c>
      <c r="H105" s="58">
        <v>167898</v>
      </c>
      <c r="I105" s="59">
        <f t="shared" si="7"/>
        <v>335796</v>
      </c>
    </row>
    <row r="106" spans="1:9" s="3" customFormat="1" ht="31.5" x14ac:dyDescent="0.25">
      <c r="A106" s="11">
        <f t="shared" si="8"/>
        <v>12</v>
      </c>
      <c r="B106" s="37" t="s">
        <v>71</v>
      </c>
      <c r="C106" s="14" t="s">
        <v>155</v>
      </c>
      <c r="D106" s="38">
        <v>2</v>
      </c>
      <c r="E106" s="11">
        <v>2</v>
      </c>
      <c r="F106" s="29">
        <v>139915</v>
      </c>
      <c r="G106" s="23">
        <f t="shared" si="6"/>
        <v>279830</v>
      </c>
      <c r="H106" s="58">
        <v>167898</v>
      </c>
      <c r="I106" s="59">
        <f t="shared" si="7"/>
        <v>335796</v>
      </c>
    </row>
    <row r="107" spans="1:9" s="3" customFormat="1" ht="63" x14ac:dyDescent="0.25">
      <c r="A107" s="11">
        <f t="shared" si="8"/>
        <v>13</v>
      </c>
      <c r="B107" s="37" t="s">
        <v>72</v>
      </c>
      <c r="C107" s="14" t="s">
        <v>156</v>
      </c>
      <c r="D107" s="38">
        <v>2</v>
      </c>
      <c r="E107" s="11">
        <v>2</v>
      </c>
      <c r="F107" s="29">
        <v>139915</v>
      </c>
      <c r="G107" s="23">
        <f t="shared" si="6"/>
        <v>279830</v>
      </c>
      <c r="H107" s="58">
        <v>167898</v>
      </c>
      <c r="I107" s="59">
        <f t="shared" si="7"/>
        <v>335796</v>
      </c>
    </row>
    <row r="108" spans="1:9" s="3" customFormat="1" ht="31.5" x14ac:dyDescent="0.25">
      <c r="A108" s="11">
        <f t="shared" si="8"/>
        <v>14</v>
      </c>
      <c r="B108" s="13" t="s">
        <v>73</v>
      </c>
      <c r="C108" s="14" t="s">
        <v>157</v>
      </c>
      <c r="D108" s="11">
        <v>2</v>
      </c>
      <c r="E108" s="11">
        <v>2</v>
      </c>
      <c r="F108" s="29">
        <v>139915</v>
      </c>
      <c r="G108" s="23">
        <f t="shared" si="6"/>
        <v>279830</v>
      </c>
      <c r="H108" s="58">
        <v>167898</v>
      </c>
      <c r="I108" s="59">
        <f t="shared" si="7"/>
        <v>335796</v>
      </c>
    </row>
    <row r="109" spans="1:9" s="3" customFormat="1" ht="47.25" x14ac:dyDescent="0.25">
      <c r="A109" s="11">
        <f t="shared" si="8"/>
        <v>15</v>
      </c>
      <c r="B109" s="13" t="s">
        <v>74</v>
      </c>
      <c r="C109" s="14" t="s">
        <v>158</v>
      </c>
      <c r="D109" s="11">
        <v>2</v>
      </c>
      <c r="E109" s="11">
        <v>2</v>
      </c>
      <c r="F109" s="29">
        <v>139915</v>
      </c>
      <c r="G109" s="23">
        <f t="shared" si="6"/>
        <v>279830</v>
      </c>
      <c r="H109" s="58">
        <v>167898</v>
      </c>
      <c r="I109" s="59">
        <f t="shared" si="7"/>
        <v>335796</v>
      </c>
    </row>
    <row r="110" spans="1:9" s="3" customFormat="1" ht="31.5" x14ac:dyDescent="0.25">
      <c r="A110" s="11">
        <f t="shared" si="8"/>
        <v>16</v>
      </c>
      <c r="B110" s="13" t="s">
        <v>75</v>
      </c>
      <c r="C110" s="14" t="s">
        <v>159</v>
      </c>
      <c r="D110" s="11">
        <v>2</v>
      </c>
      <c r="E110" s="11">
        <v>2</v>
      </c>
      <c r="F110" s="29">
        <v>139915</v>
      </c>
      <c r="G110" s="23">
        <f t="shared" si="6"/>
        <v>279830</v>
      </c>
      <c r="H110" s="58">
        <v>167898</v>
      </c>
      <c r="I110" s="59">
        <f t="shared" si="7"/>
        <v>335796</v>
      </c>
    </row>
    <row r="111" spans="1:9" s="3" customFormat="1" ht="31.5" x14ac:dyDescent="0.25">
      <c r="A111" s="11">
        <f t="shared" si="8"/>
        <v>17</v>
      </c>
      <c r="B111" s="13" t="s">
        <v>75</v>
      </c>
      <c r="C111" s="14" t="s">
        <v>159</v>
      </c>
      <c r="D111" s="11">
        <v>2</v>
      </c>
      <c r="E111" s="11">
        <v>2</v>
      </c>
      <c r="F111" s="29">
        <v>139915</v>
      </c>
      <c r="G111" s="23">
        <f t="shared" si="6"/>
        <v>279830</v>
      </c>
      <c r="H111" s="58">
        <v>167898</v>
      </c>
      <c r="I111" s="59">
        <f t="shared" si="7"/>
        <v>335796</v>
      </c>
    </row>
    <row r="112" spans="1:9" s="3" customFormat="1" ht="31.5" x14ac:dyDescent="0.25">
      <c r="A112" s="11">
        <f t="shared" si="8"/>
        <v>18</v>
      </c>
      <c r="B112" s="13" t="s">
        <v>75</v>
      </c>
      <c r="C112" s="14" t="s">
        <v>117</v>
      </c>
      <c r="D112" s="11">
        <v>2</v>
      </c>
      <c r="E112" s="11">
        <v>2</v>
      </c>
      <c r="F112" s="29">
        <v>139915</v>
      </c>
      <c r="G112" s="23">
        <f t="shared" si="6"/>
        <v>279830</v>
      </c>
      <c r="H112" s="58">
        <v>167898</v>
      </c>
      <c r="I112" s="59">
        <f t="shared" si="7"/>
        <v>335796</v>
      </c>
    </row>
    <row r="113" spans="1:9" s="3" customFormat="1" ht="31.5" x14ac:dyDescent="0.25">
      <c r="A113" s="11">
        <f t="shared" si="8"/>
        <v>19</v>
      </c>
      <c r="B113" s="13" t="s">
        <v>75</v>
      </c>
      <c r="C113" s="14" t="s">
        <v>160</v>
      </c>
      <c r="D113" s="11">
        <v>2</v>
      </c>
      <c r="E113" s="11">
        <v>2</v>
      </c>
      <c r="F113" s="29">
        <v>139915</v>
      </c>
      <c r="G113" s="23">
        <f t="shared" si="6"/>
        <v>279830</v>
      </c>
      <c r="H113" s="58">
        <v>167898</v>
      </c>
      <c r="I113" s="59">
        <f t="shared" si="7"/>
        <v>335796</v>
      </c>
    </row>
    <row r="114" spans="1:9" s="3" customFormat="1" ht="31.5" x14ac:dyDescent="0.25">
      <c r="A114" s="11">
        <f t="shared" si="8"/>
        <v>20</v>
      </c>
      <c r="B114" s="13" t="s">
        <v>75</v>
      </c>
      <c r="C114" s="14" t="s">
        <v>118</v>
      </c>
      <c r="D114" s="11">
        <v>2</v>
      </c>
      <c r="E114" s="11">
        <v>2</v>
      </c>
      <c r="F114" s="29">
        <v>139915</v>
      </c>
      <c r="G114" s="23">
        <f t="shared" si="6"/>
        <v>279830</v>
      </c>
      <c r="H114" s="58">
        <v>167898</v>
      </c>
      <c r="I114" s="59">
        <f t="shared" si="7"/>
        <v>335796</v>
      </c>
    </row>
    <row r="115" spans="1:9" s="3" customFormat="1" ht="31.5" x14ac:dyDescent="0.25">
      <c r="A115" s="11">
        <f t="shared" si="8"/>
        <v>21</v>
      </c>
      <c r="B115" s="13" t="s">
        <v>75</v>
      </c>
      <c r="C115" s="14" t="s">
        <v>292</v>
      </c>
      <c r="D115" s="11">
        <v>2</v>
      </c>
      <c r="E115" s="11">
        <v>2</v>
      </c>
      <c r="F115" s="29">
        <v>139915</v>
      </c>
      <c r="G115" s="23">
        <f t="shared" si="6"/>
        <v>279830</v>
      </c>
      <c r="H115" s="58">
        <v>167898</v>
      </c>
      <c r="I115" s="59">
        <f t="shared" si="7"/>
        <v>335796</v>
      </c>
    </row>
    <row r="116" spans="1:9" s="3" customFormat="1" ht="47.25" x14ac:dyDescent="0.25">
      <c r="A116" s="11">
        <f t="shared" si="8"/>
        <v>22</v>
      </c>
      <c r="B116" s="13" t="s">
        <v>76</v>
      </c>
      <c r="C116" s="14" t="s">
        <v>119</v>
      </c>
      <c r="D116" s="11">
        <v>2</v>
      </c>
      <c r="E116" s="11">
        <v>2</v>
      </c>
      <c r="F116" s="29">
        <v>139915</v>
      </c>
      <c r="G116" s="23">
        <f t="shared" si="6"/>
        <v>279830</v>
      </c>
      <c r="H116" s="58">
        <v>167898</v>
      </c>
      <c r="I116" s="59">
        <f t="shared" si="7"/>
        <v>335796</v>
      </c>
    </row>
    <row r="117" spans="1:9" s="3" customFormat="1" ht="31.5" x14ac:dyDescent="0.25">
      <c r="A117" s="11">
        <f t="shared" si="8"/>
        <v>23</v>
      </c>
      <c r="B117" s="13" t="s">
        <v>77</v>
      </c>
      <c r="C117" s="14" t="s">
        <v>161</v>
      </c>
      <c r="D117" s="11">
        <v>2</v>
      </c>
      <c r="E117" s="11">
        <v>2</v>
      </c>
      <c r="F117" s="29">
        <v>139915</v>
      </c>
      <c r="G117" s="23">
        <f t="shared" si="6"/>
        <v>279830</v>
      </c>
      <c r="H117" s="58">
        <v>167898</v>
      </c>
      <c r="I117" s="59">
        <f t="shared" si="7"/>
        <v>335796</v>
      </c>
    </row>
    <row r="118" spans="1:9" s="3" customFormat="1" ht="47.25" x14ac:dyDescent="0.25">
      <c r="A118" s="11">
        <f t="shared" si="8"/>
        <v>24</v>
      </c>
      <c r="B118" s="13" t="s">
        <v>77</v>
      </c>
      <c r="C118" s="14" t="s">
        <v>162</v>
      </c>
      <c r="D118" s="11">
        <v>2</v>
      </c>
      <c r="E118" s="11">
        <v>2</v>
      </c>
      <c r="F118" s="29">
        <v>139915</v>
      </c>
      <c r="G118" s="23">
        <f t="shared" si="6"/>
        <v>279830</v>
      </c>
      <c r="H118" s="58">
        <v>167898</v>
      </c>
      <c r="I118" s="59">
        <f t="shared" si="7"/>
        <v>335796</v>
      </c>
    </row>
    <row r="119" spans="1:9" s="3" customFormat="1" ht="78.75" x14ac:dyDescent="0.25">
      <c r="A119" s="11">
        <f t="shared" si="8"/>
        <v>25</v>
      </c>
      <c r="B119" s="13" t="s">
        <v>78</v>
      </c>
      <c r="C119" s="14" t="s">
        <v>163</v>
      </c>
      <c r="D119" s="11">
        <v>2</v>
      </c>
      <c r="E119" s="11">
        <v>2</v>
      </c>
      <c r="F119" s="29">
        <v>139915</v>
      </c>
      <c r="G119" s="23">
        <f t="shared" si="6"/>
        <v>279830</v>
      </c>
      <c r="H119" s="58">
        <v>167898</v>
      </c>
      <c r="I119" s="59">
        <f t="shared" si="7"/>
        <v>335796</v>
      </c>
    </row>
    <row r="120" spans="1:9" s="3" customFormat="1" ht="15.75" x14ac:dyDescent="0.25">
      <c r="A120" s="11">
        <f t="shared" si="8"/>
        <v>26</v>
      </c>
      <c r="B120" s="13" t="s">
        <v>79</v>
      </c>
      <c r="C120" s="14" t="s">
        <v>121</v>
      </c>
      <c r="D120" s="11">
        <v>2</v>
      </c>
      <c r="E120" s="11">
        <v>2</v>
      </c>
      <c r="F120" s="29">
        <v>139915</v>
      </c>
      <c r="G120" s="23">
        <f t="shared" si="6"/>
        <v>279830</v>
      </c>
      <c r="H120" s="58">
        <v>167898</v>
      </c>
      <c r="I120" s="59">
        <f t="shared" si="7"/>
        <v>335796</v>
      </c>
    </row>
    <row r="121" spans="1:9" s="3" customFormat="1" ht="31.5" x14ac:dyDescent="0.25">
      <c r="A121" s="11">
        <f t="shared" si="8"/>
        <v>27</v>
      </c>
      <c r="B121" s="13" t="s">
        <v>80</v>
      </c>
      <c r="C121" s="14" t="s">
        <v>122</v>
      </c>
      <c r="D121" s="11">
        <v>2</v>
      </c>
      <c r="E121" s="11">
        <v>2</v>
      </c>
      <c r="F121" s="29">
        <v>139915</v>
      </c>
      <c r="G121" s="23">
        <f t="shared" si="6"/>
        <v>279830</v>
      </c>
      <c r="H121" s="58">
        <v>167898</v>
      </c>
      <c r="I121" s="59">
        <f t="shared" si="7"/>
        <v>335796</v>
      </c>
    </row>
    <row r="122" spans="1:9" s="3" customFormat="1" ht="15.75" x14ac:dyDescent="0.25">
      <c r="A122" s="11">
        <f t="shared" si="8"/>
        <v>28</v>
      </c>
      <c r="B122" s="13" t="s">
        <v>80</v>
      </c>
      <c r="C122" s="14" t="s">
        <v>293</v>
      </c>
      <c r="D122" s="11">
        <v>2</v>
      </c>
      <c r="E122" s="11">
        <v>2</v>
      </c>
      <c r="F122" s="29">
        <v>139915</v>
      </c>
      <c r="G122" s="23">
        <f t="shared" si="6"/>
        <v>279830</v>
      </c>
      <c r="H122" s="58">
        <v>167898</v>
      </c>
      <c r="I122" s="59">
        <f t="shared" si="7"/>
        <v>335796</v>
      </c>
    </row>
    <row r="123" spans="1:9" s="3" customFormat="1" ht="63" x14ac:dyDescent="0.25">
      <c r="A123" s="11">
        <f t="shared" si="8"/>
        <v>29</v>
      </c>
      <c r="B123" s="13" t="s">
        <v>81</v>
      </c>
      <c r="C123" s="14" t="s">
        <v>164</v>
      </c>
      <c r="D123" s="11">
        <v>2</v>
      </c>
      <c r="E123" s="11">
        <v>2</v>
      </c>
      <c r="F123" s="29">
        <v>139915</v>
      </c>
      <c r="G123" s="23">
        <f t="shared" si="6"/>
        <v>279830</v>
      </c>
      <c r="H123" s="58">
        <v>167898</v>
      </c>
      <c r="I123" s="59">
        <f t="shared" si="7"/>
        <v>335796</v>
      </c>
    </row>
    <row r="124" spans="1:9" s="3" customFormat="1" ht="47.25" x14ac:dyDescent="0.25">
      <c r="A124" s="11">
        <f t="shared" si="8"/>
        <v>30</v>
      </c>
      <c r="B124" s="13" t="s">
        <v>82</v>
      </c>
      <c r="C124" s="14" t="s">
        <v>165</v>
      </c>
      <c r="D124" s="11">
        <v>2</v>
      </c>
      <c r="E124" s="11">
        <v>2</v>
      </c>
      <c r="F124" s="29">
        <v>139915</v>
      </c>
      <c r="G124" s="23">
        <f t="shared" si="6"/>
        <v>279830</v>
      </c>
      <c r="H124" s="58">
        <v>167898</v>
      </c>
      <c r="I124" s="59">
        <f t="shared" si="7"/>
        <v>335796</v>
      </c>
    </row>
    <row r="125" spans="1:9" s="3" customFormat="1" ht="47.25" x14ac:dyDescent="0.25">
      <c r="A125" s="11">
        <f t="shared" si="8"/>
        <v>31</v>
      </c>
      <c r="B125" s="13" t="s">
        <v>83</v>
      </c>
      <c r="C125" s="14" t="s">
        <v>166</v>
      </c>
      <c r="D125" s="11">
        <v>2</v>
      </c>
      <c r="E125" s="11">
        <v>2</v>
      </c>
      <c r="F125" s="29">
        <v>139915</v>
      </c>
      <c r="G125" s="23">
        <f t="shared" si="6"/>
        <v>279830</v>
      </c>
      <c r="H125" s="58">
        <v>167898</v>
      </c>
      <c r="I125" s="59">
        <f t="shared" si="7"/>
        <v>335796</v>
      </c>
    </row>
    <row r="126" spans="1:9" s="3" customFormat="1" ht="15.75" x14ac:dyDescent="0.25">
      <c r="A126" s="11">
        <f t="shared" si="8"/>
        <v>32</v>
      </c>
      <c r="B126" s="13" t="s">
        <v>84</v>
      </c>
      <c r="C126" s="14" t="s">
        <v>167</v>
      </c>
      <c r="D126" s="11">
        <v>1</v>
      </c>
      <c r="E126" s="11">
        <v>2</v>
      </c>
      <c r="F126" s="29">
        <v>122289</v>
      </c>
      <c r="G126" s="23">
        <f t="shared" si="6"/>
        <v>244578</v>
      </c>
      <c r="H126" s="58">
        <v>146746</v>
      </c>
      <c r="I126" s="59">
        <f t="shared" si="7"/>
        <v>293492</v>
      </c>
    </row>
    <row r="127" spans="1:9" s="3" customFormat="1" ht="31.5" x14ac:dyDescent="0.25">
      <c r="A127" s="11">
        <f t="shared" si="8"/>
        <v>33</v>
      </c>
      <c r="B127" s="13" t="s">
        <v>85</v>
      </c>
      <c r="C127" s="14" t="s">
        <v>128</v>
      </c>
      <c r="D127" s="11">
        <v>1</v>
      </c>
      <c r="E127" s="11">
        <v>2</v>
      </c>
      <c r="F127" s="29">
        <v>122289</v>
      </c>
      <c r="G127" s="23">
        <f t="shared" si="6"/>
        <v>244578</v>
      </c>
      <c r="H127" s="58">
        <v>146746</v>
      </c>
      <c r="I127" s="59">
        <f t="shared" ref="I127:I157" si="9">H127*E127</f>
        <v>293492</v>
      </c>
    </row>
    <row r="128" spans="1:9" s="3" customFormat="1" ht="15.75" x14ac:dyDescent="0.25">
      <c r="A128" s="11">
        <f t="shared" si="8"/>
        <v>34</v>
      </c>
      <c r="B128" s="13" t="s">
        <v>85</v>
      </c>
      <c r="C128" s="14" t="s">
        <v>169</v>
      </c>
      <c r="D128" s="11">
        <v>1</v>
      </c>
      <c r="E128" s="11">
        <v>2</v>
      </c>
      <c r="F128" s="29">
        <v>122289</v>
      </c>
      <c r="G128" s="23">
        <f t="shared" si="6"/>
        <v>244578</v>
      </c>
      <c r="H128" s="58">
        <v>146746</v>
      </c>
      <c r="I128" s="59">
        <f t="shared" si="9"/>
        <v>293492</v>
      </c>
    </row>
    <row r="129" spans="1:9" s="3" customFormat="1" ht="31.5" x14ac:dyDescent="0.25">
      <c r="A129" s="11">
        <f t="shared" si="8"/>
        <v>35</v>
      </c>
      <c r="B129" s="13" t="s">
        <v>85</v>
      </c>
      <c r="C129" s="14" t="s">
        <v>168</v>
      </c>
      <c r="D129" s="11">
        <v>1</v>
      </c>
      <c r="E129" s="11">
        <v>2</v>
      </c>
      <c r="F129" s="29">
        <v>122289</v>
      </c>
      <c r="G129" s="23">
        <f t="shared" si="6"/>
        <v>244578</v>
      </c>
      <c r="H129" s="58">
        <v>146746</v>
      </c>
      <c r="I129" s="59">
        <f t="shared" si="9"/>
        <v>293492</v>
      </c>
    </row>
    <row r="130" spans="1:9" s="3" customFormat="1" ht="15.75" x14ac:dyDescent="0.25">
      <c r="A130" s="11">
        <f t="shared" si="8"/>
        <v>36</v>
      </c>
      <c r="B130" s="13" t="s">
        <v>86</v>
      </c>
      <c r="C130" s="14" t="s">
        <v>131</v>
      </c>
      <c r="D130" s="11">
        <v>1</v>
      </c>
      <c r="E130" s="11">
        <v>2</v>
      </c>
      <c r="F130" s="29">
        <v>122289</v>
      </c>
      <c r="G130" s="23">
        <f t="shared" si="6"/>
        <v>244578</v>
      </c>
      <c r="H130" s="58">
        <v>146746</v>
      </c>
      <c r="I130" s="59">
        <f t="shared" si="9"/>
        <v>293492</v>
      </c>
    </row>
    <row r="131" spans="1:9" s="3" customFormat="1" ht="31.5" x14ac:dyDescent="0.25">
      <c r="A131" s="11">
        <f t="shared" si="8"/>
        <v>37</v>
      </c>
      <c r="B131" s="13" t="s">
        <v>87</v>
      </c>
      <c r="C131" s="14" t="s">
        <v>170</v>
      </c>
      <c r="D131" s="11">
        <v>1</v>
      </c>
      <c r="E131" s="11">
        <v>2</v>
      </c>
      <c r="F131" s="29">
        <v>122289</v>
      </c>
      <c r="G131" s="23">
        <f t="shared" si="6"/>
        <v>244578</v>
      </c>
      <c r="H131" s="58">
        <v>146746</v>
      </c>
      <c r="I131" s="59">
        <f t="shared" si="9"/>
        <v>293492</v>
      </c>
    </row>
    <row r="132" spans="1:9" s="3" customFormat="1" ht="31.5" x14ac:dyDescent="0.25">
      <c r="A132" s="11">
        <f t="shared" si="8"/>
        <v>38</v>
      </c>
      <c r="B132" s="13" t="s">
        <v>88</v>
      </c>
      <c r="C132" s="14" t="s">
        <v>171</v>
      </c>
      <c r="D132" s="11">
        <v>1</v>
      </c>
      <c r="E132" s="11">
        <v>2</v>
      </c>
      <c r="F132" s="29">
        <v>122289</v>
      </c>
      <c r="G132" s="23">
        <f t="shared" si="6"/>
        <v>244578</v>
      </c>
      <c r="H132" s="58">
        <v>146746</v>
      </c>
      <c r="I132" s="59">
        <f t="shared" si="9"/>
        <v>293492</v>
      </c>
    </row>
    <row r="133" spans="1:9" s="3" customFormat="1" ht="15.75" x14ac:dyDescent="0.25">
      <c r="A133" s="11">
        <f t="shared" si="8"/>
        <v>39</v>
      </c>
      <c r="B133" s="13" t="s">
        <v>89</v>
      </c>
      <c r="C133" s="14" t="s">
        <v>172</v>
      </c>
      <c r="D133" s="11">
        <v>1</v>
      </c>
      <c r="E133" s="11">
        <v>2</v>
      </c>
      <c r="F133" s="29">
        <v>122289</v>
      </c>
      <c r="G133" s="23">
        <f t="shared" si="6"/>
        <v>244578</v>
      </c>
      <c r="H133" s="58">
        <v>146746</v>
      </c>
      <c r="I133" s="59">
        <f t="shared" si="9"/>
        <v>293492</v>
      </c>
    </row>
    <row r="134" spans="1:9" s="3" customFormat="1" ht="31.5" x14ac:dyDescent="0.25">
      <c r="A134" s="11">
        <f t="shared" si="8"/>
        <v>40</v>
      </c>
      <c r="B134" s="13" t="s">
        <v>90</v>
      </c>
      <c r="C134" s="14" t="s">
        <v>173</v>
      </c>
      <c r="D134" s="11">
        <v>1</v>
      </c>
      <c r="E134" s="11">
        <v>2</v>
      </c>
      <c r="F134" s="29">
        <v>122289</v>
      </c>
      <c r="G134" s="23">
        <f t="shared" si="6"/>
        <v>244578</v>
      </c>
      <c r="H134" s="58">
        <v>146746</v>
      </c>
      <c r="I134" s="59">
        <f t="shared" si="9"/>
        <v>293492</v>
      </c>
    </row>
    <row r="135" spans="1:9" s="3" customFormat="1" ht="31.5" x14ac:dyDescent="0.25">
      <c r="A135" s="11">
        <f t="shared" si="8"/>
        <v>41</v>
      </c>
      <c r="B135" s="13" t="s">
        <v>91</v>
      </c>
      <c r="C135" s="14" t="s">
        <v>294</v>
      </c>
      <c r="D135" s="11">
        <v>1</v>
      </c>
      <c r="E135" s="11">
        <v>2</v>
      </c>
      <c r="F135" s="29">
        <v>122289</v>
      </c>
      <c r="G135" s="23">
        <f t="shared" si="6"/>
        <v>244578</v>
      </c>
      <c r="H135" s="58">
        <v>146746</v>
      </c>
      <c r="I135" s="59">
        <f t="shared" si="9"/>
        <v>293492</v>
      </c>
    </row>
    <row r="136" spans="1:9" s="3" customFormat="1" ht="31.5" x14ac:dyDescent="0.25">
      <c r="A136" s="11">
        <f t="shared" si="8"/>
        <v>42</v>
      </c>
      <c r="B136" s="13" t="s">
        <v>91</v>
      </c>
      <c r="C136" s="14" t="s">
        <v>295</v>
      </c>
      <c r="D136" s="11">
        <v>1</v>
      </c>
      <c r="E136" s="11">
        <v>2</v>
      </c>
      <c r="F136" s="29">
        <v>122289</v>
      </c>
      <c r="G136" s="23">
        <f t="shared" si="6"/>
        <v>244578</v>
      </c>
      <c r="H136" s="58">
        <v>146746</v>
      </c>
      <c r="I136" s="59">
        <f t="shared" si="9"/>
        <v>293492</v>
      </c>
    </row>
    <row r="137" spans="1:9" s="3" customFormat="1" ht="31.5" x14ac:dyDescent="0.25">
      <c r="A137" s="11">
        <f t="shared" si="8"/>
        <v>43</v>
      </c>
      <c r="B137" s="13" t="s">
        <v>91</v>
      </c>
      <c r="C137" s="14" t="s">
        <v>296</v>
      </c>
      <c r="D137" s="11">
        <v>1</v>
      </c>
      <c r="E137" s="11">
        <v>2</v>
      </c>
      <c r="F137" s="29">
        <v>122289</v>
      </c>
      <c r="G137" s="23">
        <f t="shared" si="6"/>
        <v>244578</v>
      </c>
      <c r="H137" s="58">
        <v>146746</v>
      </c>
      <c r="I137" s="59">
        <f t="shared" si="9"/>
        <v>293492</v>
      </c>
    </row>
    <row r="138" spans="1:9" s="3" customFormat="1" ht="15.75" x14ac:dyDescent="0.25">
      <c r="A138" s="11">
        <f t="shared" si="8"/>
        <v>44</v>
      </c>
      <c r="B138" s="13" t="s">
        <v>91</v>
      </c>
      <c r="C138" s="14" t="s">
        <v>297</v>
      </c>
      <c r="D138" s="11">
        <v>1</v>
      </c>
      <c r="E138" s="11">
        <v>2</v>
      </c>
      <c r="F138" s="29">
        <v>122289</v>
      </c>
      <c r="G138" s="23">
        <f t="shared" si="6"/>
        <v>244578</v>
      </c>
      <c r="H138" s="58">
        <v>146746</v>
      </c>
      <c r="I138" s="59">
        <f t="shared" si="9"/>
        <v>293492</v>
      </c>
    </row>
    <row r="139" spans="1:9" s="3" customFormat="1" ht="31.5" x14ac:dyDescent="0.25">
      <c r="A139" s="11">
        <f t="shared" si="8"/>
        <v>45</v>
      </c>
      <c r="B139" s="13" t="s">
        <v>91</v>
      </c>
      <c r="C139" s="14" t="s">
        <v>298</v>
      </c>
      <c r="D139" s="11">
        <v>1</v>
      </c>
      <c r="E139" s="11">
        <v>2</v>
      </c>
      <c r="F139" s="29">
        <v>122289</v>
      </c>
      <c r="G139" s="23">
        <f t="shared" si="6"/>
        <v>244578</v>
      </c>
      <c r="H139" s="58">
        <v>146746</v>
      </c>
      <c r="I139" s="59">
        <f t="shared" si="9"/>
        <v>293492</v>
      </c>
    </row>
    <row r="140" spans="1:9" s="3" customFormat="1" ht="31.5" x14ac:dyDescent="0.25">
      <c r="A140" s="11">
        <f t="shared" si="8"/>
        <v>46</v>
      </c>
      <c r="B140" s="13" t="s">
        <v>91</v>
      </c>
      <c r="C140" s="14" t="s">
        <v>299</v>
      </c>
      <c r="D140" s="11">
        <v>1</v>
      </c>
      <c r="E140" s="11">
        <v>2</v>
      </c>
      <c r="F140" s="29">
        <v>122289</v>
      </c>
      <c r="G140" s="23">
        <f t="shared" si="6"/>
        <v>244578</v>
      </c>
      <c r="H140" s="58">
        <v>146746</v>
      </c>
      <c r="I140" s="59">
        <f t="shared" si="9"/>
        <v>293492</v>
      </c>
    </row>
    <row r="141" spans="1:9" s="3" customFormat="1" ht="31.5" x14ac:dyDescent="0.25">
      <c r="A141" s="11">
        <f t="shared" si="8"/>
        <v>47</v>
      </c>
      <c r="B141" s="13" t="s">
        <v>91</v>
      </c>
      <c r="C141" s="14" t="s">
        <v>300</v>
      </c>
      <c r="D141" s="11">
        <v>1</v>
      </c>
      <c r="E141" s="11">
        <v>2</v>
      </c>
      <c r="F141" s="29">
        <v>122289</v>
      </c>
      <c r="G141" s="23">
        <f t="shared" si="6"/>
        <v>244578</v>
      </c>
      <c r="H141" s="58">
        <v>146746</v>
      </c>
      <c r="I141" s="59">
        <f t="shared" si="9"/>
        <v>293492</v>
      </c>
    </row>
    <row r="142" spans="1:9" s="3" customFormat="1" ht="31.5" x14ac:dyDescent="0.25">
      <c r="A142" s="11">
        <f t="shared" si="8"/>
        <v>48</v>
      </c>
      <c r="B142" s="13" t="s">
        <v>92</v>
      </c>
      <c r="C142" s="14" t="s">
        <v>139</v>
      </c>
      <c r="D142" s="11">
        <v>1</v>
      </c>
      <c r="E142" s="11">
        <v>2</v>
      </c>
      <c r="F142" s="29">
        <v>122289</v>
      </c>
      <c r="G142" s="23">
        <f t="shared" si="6"/>
        <v>244578</v>
      </c>
      <c r="H142" s="58">
        <v>146746</v>
      </c>
      <c r="I142" s="59">
        <f t="shared" si="9"/>
        <v>293492</v>
      </c>
    </row>
    <row r="143" spans="1:9" s="3" customFormat="1" ht="31.5" x14ac:dyDescent="0.25">
      <c r="A143" s="11">
        <f t="shared" si="8"/>
        <v>49</v>
      </c>
      <c r="B143" s="13" t="s">
        <v>93</v>
      </c>
      <c r="C143" s="14" t="s">
        <v>174</v>
      </c>
      <c r="D143" s="11">
        <v>1</v>
      </c>
      <c r="E143" s="11">
        <v>2</v>
      </c>
      <c r="F143" s="29">
        <v>122289</v>
      </c>
      <c r="G143" s="23">
        <f t="shared" si="6"/>
        <v>244578</v>
      </c>
      <c r="H143" s="58">
        <v>146746</v>
      </c>
      <c r="I143" s="59">
        <f t="shared" si="9"/>
        <v>293492</v>
      </c>
    </row>
    <row r="144" spans="1:9" s="3" customFormat="1" ht="31.5" x14ac:dyDescent="0.25">
      <c r="A144" s="11">
        <f t="shared" si="8"/>
        <v>50</v>
      </c>
      <c r="B144" s="13" t="s">
        <v>93</v>
      </c>
      <c r="C144" s="14" t="s">
        <v>301</v>
      </c>
      <c r="D144" s="11">
        <v>1</v>
      </c>
      <c r="E144" s="11">
        <v>2</v>
      </c>
      <c r="F144" s="29">
        <v>122289</v>
      </c>
      <c r="G144" s="23">
        <f t="shared" si="6"/>
        <v>244578</v>
      </c>
      <c r="H144" s="58">
        <v>146746</v>
      </c>
      <c r="I144" s="59">
        <f t="shared" si="9"/>
        <v>293492</v>
      </c>
    </row>
    <row r="145" spans="1:9" s="3" customFormat="1" ht="31.5" x14ac:dyDescent="0.25">
      <c r="A145" s="11">
        <f t="shared" si="8"/>
        <v>51</v>
      </c>
      <c r="B145" s="13" t="s">
        <v>93</v>
      </c>
      <c r="C145" s="14" t="s">
        <v>175</v>
      </c>
      <c r="D145" s="11">
        <v>1</v>
      </c>
      <c r="E145" s="11">
        <v>2</v>
      </c>
      <c r="F145" s="29">
        <v>122289</v>
      </c>
      <c r="G145" s="23">
        <f t="shared" si="6"/>
        <v>244578</v>
      </c>
      <c r="H145" s="58">
        <v>146746</v>
      </c>
      <c r="I145" s="59">
        <f t="shared" si="9"/>
        <v>293492</v>
      </c>
    </row>
    <row r="146" spans="1:9" s="3" customFormat="1" ht="31.5" x14ac:dyDescent="0.25">
      <c r="A146" s="11">
        <f t="shared" si="8"/>
        <v>52</v>
      </c>
      <c r="B146" s="13" t="s">
        <v>93</v>
      </c>
      <c r="C146" s="14" t="s">
        <v>256</v>
      </c>
      <c r="D146" s="11">
        <v>1</v>
      </c>
      <c r="E146" s="11">
        <v>2</v>
      </c>
      <c r="F146" s="29">
        <v>122289</v>
      </c>
      <c r="G146" s="23">
        <f t="shared" si="6"/>
        <v>244578</v>
      </c>
      <c r="H146" s="58">
        <v>146746</v>
      </c>
      <c r="I146" s="59">
        <f t="shared" si="9"/>
        <v>293492</v>
      </c>
    </row>
    <row r="147" spans="1:9" s="3" customFormat="1" ht="31.5" x14ac:dyDescent="0.25">
      <c r="A147" s="11">
        <f t="shared" si="8"/>
        <v>53</v>
      </c>
      <c r="B147" s="13" t="s">
        <v>93</v>
      </c>
      <c r="C147" s="14" t="s">
        <v>176</v>
      </c>
      <c r="D147" s="11">
        <v>1</v>
      </c>
      <c r="E147" s="11">
        <v>2</v>
      </c>
      <c r="F147" s="29">
        <v>122289</v>
      </c>
      <c r="G147" s="23">
        <f t="shared" si="6"/>
        <v>244578</v>
      </c>
      <c r="H147" s="58">
        <v>146746</v>
      </c>
      <c r="I147" s="59">
        <f t="shared" si="9"/>
        <v>293492</v>
      </c>
    </row>
    <row r="148" spans="1:9" s="3" customFormat="1" ht="31.5" x14ac:dyDescent="0.25">
      <c r="A148" s="11">
        <f t="shared" si="8"/>
        <v>54</v>
      </c>
      <c r="B148" s="13" t="s">
        <v>93</v>
      </c>
      <c r="C148" s="14" t="s">
        <v>211</v>
      </c>
      <c r="D148" s="11">
        <v>1</v>
      </c>
      <c r="E148" s="11">
        <v>2</v>
      </c>
      <c r="F148" s="29">
        <v>122289</v>
      </c>
      <c r="G148" s="23">
        <f t="shared" si="6"/>
        <v>244578</v>
      </c>
      <c r="H148" s="58">
        <v>146746</v>
      </c>
      <c r="I148" s="59">
        <f t="shared" si="9"/>
        <v>293492</v>
      </c>
    </row>
    <row r="149" spans="1:9" s="3" customFormat="1" ht="47.25" x14ac:dyDescent="0.25">
      <c r="A149" s="11">
        <f t="shared" si="8"/>
        <v>55</v>
      </c>
      <c r="B149" s="13" t="s">
        <v>93</v>
      </c>
      <c r="C149" s="14" t="s">
        <v>302</v>
      </c>
      <c r="D149" s="11">
        <v>1</v>
      </c>
      <c r="E149" s="11">
        <v>2</v>
      </c>
      <c r="F149" s="29">
        <v>122289</v>
      </c>
      <c r="G149" s="23">
        <f t="shared" si="6"/>
        <v>244578</v>
      </c>
      <c r="H149" s="58">
        <v>146746</v>
      </c>
      <c r="I149" s="59">
        <f t="shared" si="9"/>
        <v>293492</v>
      </c>
    </row>
    <row r="150" spans="1:9" s="3" customFormat="1" ht="31.5" x14ac:dyDescent="0.25">
      <c r="A150" s="11">
        <f t="shared" si="8"/>
        <v>56</v>
      </c>
      <c r="B150" s="13" t="s">
        <v>93</v>
      </c>
      <c r="C150" s="14" t="s">
        <v>303</v>
      </c>
      <c r="D150" s="11">
        <v>1</v>
      </c>
      <c r="E150" s="11">
        <v>2</v>
      </c>
      <c r="F150" s="29">
        <v>122289</v>
      </c>
      <c r="G150" s="23">
        <f t="shared" si="6"/>
        <v>244578</v>
      </c>
      <c r="H150" s="58">
        <v>146746</v>
      </c>
      <c r="I150" s="59">
        <f t="shared" si="9"/>
        <v>293492</v>
      </c>
    </row>
    <row r="151" spans="1:9" s="3" customFormat="1" ht="31.5" x14ac:dyDescent="0.25">
      <c r="A151" s="11">
        <f t="shared" si="8"/>
        <v>57</v>
      </c>
      <c r="B151" s="13" t="s">
        <v>94</v>
      </c>
      <c r="C151" s="14" t="s">
        <v>177</v>
      </c>
      <c r="D151" s="11">
        <v>1</v>
      </c>
      <c r="E151" s="11">
        <v>2</v>
      </c>
      <c r="F151" s="29">
        <v>122289</v>
      </c>
      <c r="G151" s="23">
        <f t="shared" si="6"/>
        <v>244578</v>
      </c>
      <c r="H151" s="58">
        <v>146746</v>
      </c>
      <c r="I151" s="59">
        <f t="shared" si="9"/>
        <v>293492</v>
      </c>
    </row>
    <row r="152" spans="1:9" s="3" customFormat="1" ht="15.75" x14ac:dyDescent="0.25">
      <c r="A152" s="11">
        <f t="shared" si="8"/>
        <v>58</v>
      </c>
      <c r="B152" s="13" t="s">
        <v>95</v>
      </c>
      <c r="C152" s="14" t="s">
        <v>304</v>
      </c>
      <c r="D152" s="11">
        <v>1</v>
      </c>
      <c r="E152" s="11">
        <v>2</v>
      </c>
      <c r="F152" s="29">
        <v>122289</v>
      </c>
      <c r="G152" s="23">
        <f t="shared" si="6"/>
        <v>244578</v>
      </c>
      <c r="H152" s="58">
        <v>146746</v>
      </c>
      <c r="I152" s="59">
        <f t="shared" si="9"/>
        <v>293492</v>
      </c>
    </row>
    <row r="153" spans="1:9" s="3" customFormat="1" ht="15.75" x14ac:dyDescent="0.25">
      <c r="A153" s="11">
        <f t="shared" si="8"/>
        <v>59</v>
      </c>
      <c r="B153" s="13" t="s">
        <v>95</v>
      </c>
      <c r="C153" s="14" t="s">
        <v>178</v>
      </c>
      <c r="D153" s="11">
        <v>1</v>
      </c>
      <c r="E153" s="11">
        <v>2</v>
      </c>
      <c r="F153" s="29">
        <v>122289</v>
      </c>
      <c r="G153" s="23">
        <f t="shared" si="6"/>
        <v>244578</v>
      </c>
      <c r="H153" s="58">
        <v>146746</v>
      </c>
      <c r="I153" s="59">
        <f t="shared" si="9"/>
        <v>293492</v>
      </c>
    </row>
    <row r="154" spans="1:9" s="3" customFormat="1" ht="15.75" x14ac:dyDescent="0.25">
      <c r="A154" s="11">
        <f t="shared" si="8"/>
        <v>60</v>
      </c>
      <c r="B154" s="13" t="s">
        <v>96</v>
      </c>
      <c r="C154" s="14" t="s">
        <v>212</v>
      </c>
      <c r="D154" s="11">
        <v>1</v>
      </c>
      <c r="E154" s="11">
        <v>2</v>
      </c>
      <c r="F154" s="29">
        <v>122289</v>
      </c>
      <c r="G154" s="23">
        <f t="shared" si="6"/>
        <v>244578</v>
      </c>
      <c r="H154" s="58">
        <v>146746</v>
      </c>
      <c r="I154" s="59">
        <f t="shared" si="9"/>
        <v>293492</v>
      </c>
    </row>
    <row r="155" spans="1:9" s="3" customFormat="1" ht="31.5" x14ac:dyDescent="0.25">
      <c r="A155" s="11">
        <f t="shared" si="8"/>
        <v>61</v>
      </c>
      <c r="B155" s="13" t="s">
        <v>97</v>
      </c>
      <c r="C155" s="14" t="s">
        <v>179</v>
      </c>
      <c r="D155" s="11">
        <v>1</v>
      </c>
      <c r="E155" s="11">
        <v>2</v>
      </c>
      <c r="F155" s="29">
        <v>122289</v>
      </c>
      <c r="G155" s="23">
        <f t="shared" si="6"/>
        <v>244578</v>
      </c>
      <c r="H155" s="58">
        <v>146746</v>
      </c>
      <c r="I155" s="59">
        <f t="shared" si="9"/>
        <v>293492</v>
      </c>
    </row>
    <row r="156" spans="1:9" s="3" customFormat="1" ht="15.75" x14ac:dyDescent="0.25">
      <c r="A156" s="11">
        <f t="shared" si="8"/>
        <v>62</v>
      </c>
      <c r="B156" s="13" t="s">
        <v>305</v>
      </c>
      <c r="C156" s="35" t="s">
        <v>306</v>
      </c>
      <c r="D156" s="11">
        <v>1</v>
      </c>
      <c r="E156" s="11">
        <v>2</v>
      </c>
      <c r="F156" s="29">
        <v>122289</v>
      </c>
      <c r="G156" s="23">
        <f t="shared" si="6"/>
        <v>244578</v>
      </c>
      <c r="H156" s="58">
        <v>146746</v>
      </c>
      <c r="I156" s="59">
        <f t="shared" si="9"/>
        <v>293492</v>
      </c>
    </row>
    <row r="157" spans="1:9" s="3" customFormat="1" ht="15.75" x14ac:dyDescent="0.25">
      <c r="A157" s="11">
        <f t="shared" si="8"/>
        <v>63</v>
      </c>
      <c r="B157" s="13" t="s">
        <v>98</v>
      </c>
      <c r="C157" s="14" t="s">
        <v>180</v>
      </c>
      <c r="D157" s="11">
        <v>1</v>
      </c>
      <c r="E157" s="11">
        <v>2</v>
      </c>
      <c r="F157" s="29">
        <v>122289</v>
      </c>
      <c r="G157" s="23">
        <f t="shared" si="6"/>
        <v>244578</v>
      </c>
      <c r="H157" s="58">
        <v>146746</v>
      </c>
      <c r="I157" s="59">
        <f t="shared" si="9"/>
        <v>293492</v>
      </c>
    </row>
    <row r="158" spans="1:9" s="3" customFormat="1" ht="15.75" x14ac:dyDescent="0.25">
      <c r="A158" s="15"/>
      <c r="B158" s="102"/>
      <c r="C158" s="16"/>
      <c r="D158" s="15"/>
      <c r="E158" s="15"/>
      <c r="F158" s="31"/>
      <c r="G158" s="25"/>
      <c r="H158" s="103"/>
      <c r="I158" s="104"/>
    </row>
    <row r="159" spans="1:9" s="3" customFormat="1" ht="15.75" x14ac:dyDescent="0.25">
      <c r="A159" s="170" t="s">
        <v>367</v>
      </c>
      <c r="B159" s="170"/>
      <c r="C159" s="170"/>
      <c r="D159" s="170"/>
      <c r="E159" s="170"/>
      <c r="F159" s="170"/>
      <c r="G159" s="170"/>
      <c r="H159" s="105"/>
      <c r="I159" s="105"/>
    </row>
    <row r="160" spans="1:9" s="3" customFormat="1" ht="50.25" customHeight="1" x14ac:dyDescent="0.25">
      <c r="A160" s="171" t="s">
        <v>1</v>
      </c>
      <c r="B160" s="171" t="s">
        <v>2</v>
      </c>
      <c r="C160" s="171" t="s">
        <v>105</v>
      </c>
      <c r="D160" s="171" t="s">
        <v>4</v>
      </c>
      <c r="E160" s="171" t="s">
        <v>5</v>
      </c>
      <c r="F160" s="172" t="s">
        <v>3</v>
      </c>
      <c r="G160" s="173"/>
      <c r="H160" s="171" t="s">
        <v>264</v>
      </c>
      <c r="I160" s="171"/>
    </row>
    <row r="161" spans="1:10" s="3" customFormat="1" ht="78.75" x14ac:dyDescent="0.25">
      <c r="A161" s="171"/>
      <c r="B161" s="171"/>
      <c r="C161" s="171"/>
      <c r="D161" s="171"/>
      <c r="E161" s="171"/>
      <c r="F161" s="106" t="s">
        <v>266</v>
      </c>
      <c r="G161" s="106" t="s">
        <v>6</v>
      </c>
      <c r="H161" s="106" t="s">
        <v>266</v>
      </c>
      <c r="I161" s="106" t="s">
        <v>6</v>
      </c>
    </row>
    <row r="162" spans="1:10" s="3" customFormat="1" ht="15.75" x14ac:dyDescent="0.25">
      <c r="A162" s="106">
        <v>1</v>
      </c>
      <c r="B162" s="106">
        <v>2</v>
      </c>
      <c r="C162" s="106">
        <v>3</v>
      </c>
      <c r="D162" s="106"/>
      <c r="E162" s="106"/>
      <c r="F162" s="106"/>
      <c r="G162" s="106"/>
      <c r="H162" s="106">
        <v>4</v>
      </c>
      <c r="I162" s="106">
        <v>5</v>
      </c>
    </row>
    <row r="163" spans="1:10" s="3" customFormat="1" ht="31.5" x14ac:dyDescent="0.25">
      <c r="A163" s="107">
        <v>1</v>
      </c>
      <c r="B163" s="108" t="s">
        <v>66</v>
      </c>
      <c r="C163" s="109" t="s">
        <v>371</v>
      </c>
      <c r="D163" s="110">
        <v>2</v>
      </c>
      <c r="E163" s="107">
        <v>4</v>
      </c>
      <c r="F163" s="111">
        <v>131495</v>
      </c>
      <c r="G163" s="111">
        <f t="shared" ref="G163" si="10">E163*F163</f>
        <v>525980</v>
      </c>
      <c r="H163" s="112">
        <v>230116</v>
      </c>
      <c r="I163" s="113">
        <f>H163*E163</f>
        <v>920464</v>
      </c>
      <c r="J163" s="3" t="s">
        <v>369</v>
      </c>
    </row>
    <row r="164" spans="1:10" s="3" customFormat="1" ht="31.5" x14ac:dyDescent="0.25">
      <c r="A164" s="107">
        <v>2</v>
      </c>
      <c r="B164" s="108" t="s">
        <v>70</v>
      </c>
      <c r="C164" s="109" t="s">
        <v>291</v>
      </c>
      <c r="D164" s="110">
        <v>2</v>
      </c>
      <c r="E164" s="107">
        <v>2</v>
      </c>
      <c r="F164" s="111">
        <v>139915</v>
      </c>
      <c r="G164" s="111">
        <v>279830</v>
      </c>
      <c r="H164" s="112">
        <v>167898</v>
      </c>
      <c r="I164" s="113">
        <v>335796</v>
      </c>
    </row>
    <row r="165" spans="1:10" s="3" customFormat="1" ht="47.25" x14ac:dyDescent="0.25">
      <c r="A165" s="107">
        <v>3</v>
      </c>
      <c r="B165" s="108" t="s">
        <v>96</v>
      </c>
      <c r="C165" s="109" t="s">
        <v>366</v>
      </c>
      <c r="D165" s="114">
        <v>1</v>
      </c>
      <c r="E165" s="107">
        <v>2</v>
      </c>
      <c r="F165" s="115">
        <v>122289</v>
      </c>
      <c r="G165" s="111">
        <f t="shared" ref="G165" si="11">E165*F165</f>
        <v>244578</v>
      </c>
      <c r="H165" s="112">
        <v>199000</v>
      </c>
      <c r="I165" s="113">
        <f>H165*E165</f>
        <v>398000</v>
      </c>
      <c r="J165" s="3" t="s">
        <v>370</v>
      </c>
    </row>
    <row r="166" spans="1:10" s="3" customFormat="1" ht="15.75" x14ac:dyDescent="0.25">
      <c r="A166" s="15"/>
      <c r="B166" s="102"/>
      <c r="C166" s="16"/>
      <c r="D166" s="15"/>
      <c r="E166" s="15"/>
      <c r="F166" s="15"/>
      <c r="G166" s="25"/>
      <c r="H166" s="15"/>
      <c r="I166" s="25"/>
    </row>
    <row r="167" spans="1:10" s="3" customFormat="1" ht="15.75" x14ac:dyDescent="0.25">
      <c r="A167" s="147" t="s">
        <v>182</v>
      </c>
      <c r="B167" s="147"/>
      <c r="C167" s="147"/>
      <c r="D167" s="147"/>
      <c r="E167" s="147"/>
      <c r="F167" s="147"/>
      <c r="G167" s="147"/>
    </row>
    <row r="168" spans="1:10" s="3" customFormat="1" ht="15.75" x14ac:dyDescent="0.25">
      <c r="A168" s="143" t="s">
        <v>7</v>
      </c>
      <c r="B168" s="143"/>
      <c r="C168" s="143"/>
      <c r="D168" s="143"/>
      <c r="E168" s="143"/>
      <c r="F168" s="143"/>
      <c r="G168" s="143"/>
    </row>
    <row r="169" spans="1:10" s="3" customFormat="1" ht="57" customHeight="1" x14ac:dyDescent="0.25">
      <c r="A169" s="146" t="s">
        <v>1</v>
      </c>
      <c r="B169" s="146" t="s">
        <v>2</v>
      </c>
      <c r="C169" s="146" t="s">
        <v>105</v>
      </c>
      <c r="D169" s="146" t="s">
        <v>4</v>
      </c>
      <c r="E169" s="146" t="s">
        <v>5</v>
      </c>
      <c r="F169" s="168" t="s">
        <v>264</v>
      </c>
      <c r="G169" s="169"/>
      <c r="H169" s="146" t="s">
        <v>264</v>
      </c>
      <c r="I169" s="146"/>
    </row>
    <row r="170" spans="1:10" s="3" customFormat="1" ht="78.75" x14ac:dyDescent="0.25">
      <c r="A170" s="146"/>
      <c r="B170" s="146"/>
      <c r="C170" s="146"/>
      <c r="D170" s="146"/>
      <c r="E170" s="146"/>
      <c r="F170" s="96" t="s">
        <v>368</v>
      </c>
      <c r="G170" s="96" t="s">
        <v>6</v>
      </c>
      <c r="H170" s="96" t="s">
        <v>266</v>
      </c>
      <c r="I170" s="96" t="s">
        <v>6</v>
      </c>
    </row>
    <row r="171" spans="1:10" s="3" customFormat="1" ht="15.75" x14ac:dyDescent="0.25">
      <c r="A171" s="96">
        <v>1</v>
      </c>
      <c r="B171" s="96">
        <v>2</v>
      </c>
      <c r="C171" s="96">
        <v>3</v>
      </c>
      <c r="D171" s="96"/>
      <c r="E171" s="96"/>
      <c r="F171" s="96"/>
      <c r="G171" s="96"/>
      <c r="H171" s="96">
        <v>4</v>
      </c>
      <c r="I171" s="96">
        <v>5</v>
      </c>
    </row>
    <row r="172" spans="1:10" s="3" customFormat="1" ht="31.5" x14ac:dyDescent="0.25">
      <c r="A172" s="11">
        <f>ROW(A2)-1</f>
        <v>1</v>
      </c>
      <c r="B172" s="18" t="s">
        <v>15</v>
      </c>
      <c r="C172" s="14" t="s">
        <v>112</v>
      </c>
      <c r="D172" s="11">
        <v>2</v>
      </c>
      <c r="E172" s="11">
        <v>5</v>
      </c>
      <c r="F172" s="29">
        <v>44000</v>
      </c>
      <c r="G172" s="23">
        <f t="shared" ref="G172:G184" si="12">E172*F172</f>
        <v>220000</v>
      </c>
      <c r="H172" s="58">
        <v>48400</v>
      </c>
      <c r="I172" s="59">
        <f t="shared" ref="I172:I184" si="13">H172*E172</f>
        <v>242000</v>
      </c>
    </row>
    <row r="173" spans="1:10" s="3" customFormat="1" ht="15.75" x14ac:dyDescent="0.25">
      <c r="A173" s="11">
        <f>ROW(A3)-1</f>
        <v>2</v>
      </c>
      <c r="B173" s="18" t="s">
        <v>34</v>
      </c>
      <c r="C173" s="14" t="s">
        <v>127</v>
      </c>
      <c r="D173" s="11">
        <v>1</v>
      </c>
      <c r="E173" s="11">
        <v>5</v>
      </c>
      <c r="F173" s="29">
        <v>45000</v>
      </c>
      <c r="G173" s="34">
        <f t="shared" si="12"/>
        <v>225000</v>
      </c>
      <c r="H173" s="58">
        <v>49500</v>
      </c>
      <c r="I173" s="59">
        <f t="shared" si="13"/>
        <v>247500</v>
      </c>
    </row>
    <row r="174" spans="1:10" s="3" customFormat="1" ht="15.75" x14ac:dyDescent="0.25">
      <c r="A174" s="11">
        <f t="shared" ref="A174:A184" si="14">ROW(A4)-1</f>
        <v>3</v>
      </c>
      <c r="B174" s="18" t="s">
        <v>35</v>
      </c>
      <c r="C174" s="14" t="s">
        <v>129</v>
      </c>
      <c r="D174" s="11">
        <v>1</v>
      </c>
      <c r="E174" s="11">
        <v>5</v>
      </c>
      <c r="F174" s="29">
        <v>40000</v>
      </c>
      <c r="G174" s="34">
        <f t="shared" si="12"/>
        <v>200000</v>
      </c>
      <c r="H174" s="58">
        <v>44000</v>
      </c>
      <c r="I174" s="59">
        <f t="shared" si="13"/>
        <v>220000</v>
      </c>
    </row>
    <row r="175" spans="1:10" s="3" customFormat="1" ht="15.75" x14ac:dyDescent="0.25">
      <c r="A175" s="11">
        <f t="shared" si="14"/>
        <v>4</v>
      </c>
      <c r="B175" s="18" t="s">
        <v>35</v>
      </c>
      <c r="C175" s="14" t="s">
        <v>184</v>
      </c>
      <c r="D175" s="11">
        <v>1</v>
      </c>
      <c r="E175" s="11">
        <v>5</v>
      </c>
      <c r="F175" s="29">
        <v>40000</v>
      </c>
      <c r="G175" s="34">
        <f t="shared" si="12"/>
        <v>200000</v>
      </c>
      <c r="H175" s="58">
        <v>44000</v>
      </c>
      <c r="I175" s="59">
        <f t="shared" si="13"/>
        <v>220000</v>
      </c>
    </row>
    <row r="176" spans="1:10" s="3" customFormat="1" ht="31.5" x14ac:dyDescent="0.25">
      <c r="A176" s="11">
        <f t="shared" si="14"/>
        <v>5</v>
      </c>
      <c r="B176" s="18" t="s">
        <v>35</v>
      </c>
      <c r="C176" s="14" t="s">
        <v>128</v>
      </c>
      <c r="D176" s="11">
        <v>1</v>
      </c>
      <c r="E176" s="11">
        <v>5</v>
      </c>
      <c r="F176" s="29">
        <v>40000</v>
      </c>
      <c r="G176" s="34">
        <f t="shared" si="12"/>
        <v>200000</v>
      </c>
      <c r="H176" s="58">
        <v>44000</v>
      </c>
      <c r="I176" s="59">
        <f t="shared" si="13"/>
        <v>220000</v>
      </c>
    </row>
    <row r="177" spans="1:9" s="3" customFormat="1" ht="15.75" x14ac:dyDescent="0.25">
      <c r="A177" s="11">
        <f t="shared" si="14"/>
        <v>6</v>
      </c>
      <c r="B177" s="18" t="s">
        <v>36</v>
      </c>
      <c r="C177" s="14" t="s">
        <v>131</v>
      </c>
      <c r="D177" s="11">
        <v>1</v>
      </c>
      <c r="E177" s="11">
        <v>5</v>
      </c>
      <c r="F177" s="29">
        <v>40000</v>
      </c>
      <c r="G177" s="34">
        <f t="shared" si="12"/>
        <v>200000</v>
      </c>
      <c r="H177" s="58">
        <v>44000</v>
      </c>
      <c r="I177" s="59">
        <f t="shared" si="13"/>
        <v>220000</v>
      </c>
    </row>
    <row r="178" spans="1:9" s="3" customFormat="1" ht="15.75" x14ac:dyDescent="0.25">
      <c r="A178" s="11">
        <f t="shared" si="14"/>
        <v>7</v>
      </c>
      <c r="B178" s="18" t="s">
        <v>36</v>
      </c>
      <c r="C178" s="14" t="s">
        <v>130</v>
      </c>
      <c r="D178" s="11">
        <v>1</v>
      </c>
      <c r="E178" s="11">
        <v>5</v>
      </c>
      <c r="F178" s="29">
        <v>40000</v>
      </c>
      <c r="G178" s="34">
        <f t="shared" si="12"/>
        <v>200000</v>
      </c>
      <c r="H178" s="58">
        <v>44000</v>
      </c>
      <c r="I178" s="59">
        <f t="shared" si="13"/>
        <v>220000</v>
      </c>
    </row>
    <row r="179" spans="1:9" s="3" customFormat="1" ht="31.5" x14ac:dyDescent="0.25">
      <c r="A179" s="11">
        <f t="shared" si="14"/>
        <v>8</v>
      </c>
      <c r="B179" s="18" t="s">
        <v>37</v>
      </c>
      <c r="C179" s="14" t="s">
        <v>132</v>
      </c>
      <c r="D179" s="11">
        <v>1</v>
      </c>
      <c r="E179" s="11">
        <v>5</v>
      </c>
      <c r="F179" s="29">
        <v>40000</v>
      </c>
      <c r="G179" s="34">
        <f t="shared" si="12"/>
        <v>200000</v>
      </c>
      <c r="H179" s="58">
        <v>44000</v>
      </c>
      <c r="I179" s="59">
        <f t="shared" si="13"/>
        <v>220000</v>
      </c>
    </row>
    <row r="180" spans="1:9" s="3" customFormat="1" ht="47.25" x14ac:dyDescent="0.25">
      <c r="A180" s="11">
        <f t="shared" si="14"/>
        <v>9</v>
      </c>
      <c r="B180" s="18" t="s">
        <v>38</v>
      </c>
      <c r="C180" s="14" t="s">
        <v>133</v>
      </c>
      <c r="D180" s="11">
        <v>1</v>
      </c>
      <c r="E180" s="11">
        <v>5</v>
      </c>
      <c r="F180" s="29">
        <v>40000</v>
      </c>
      <c r="G180" s="34">
        <f t="shared" si="12"/>
        <v>200000</v>
      </c>
      <c r="H180" s="58">
        <v>44000</v>
      </c>
      <c r="I180" s="59">
        <f t="shared" si="13"/>
        <v>220000</v>
      </c>
    </row>
    <row r="181" spans="1:9" s="3" customFormat="1" ht="15.75" x14ac:dyDescent="0.25">
      <c r="A181" s="11">
        <f t="shared" si="14"/>
        <v>10</v>
      </c>
      <c r="B181" s="18" t="s">
        <v>39</v>
      </c>
      <c r="C181" s="14" t="s">
        <v>134</v>
      </c>
      <c r="D181" s="11">
        <v>1</v>
      </c>
      <c r="E181" s="11">
        <v>5</v>
      </c>
      <c r="F181" s="29">
        <v>40000</v>
      </c>
      <c r="G181" s="34">
        <f t="shared" si="12"/>
        <v>200000</v>
      </c>
      <c r="H181" s="58">
        <v>44000</v>
      </c>
      <c r="I181" s="59">
        <f t="shared" si="13"/>
        <v>220000</v>
      </c>
    </row>
    <row r="182" spans="1:9" s="3" customFormat="1" ht="15.75" x14ac:dyDescent="0.25">
      <c r="A182" s="11">
        <f t="shared" si="14"/>
        <v>11</v>
      </c>
      <c r="B182" s="18" t="s">
        <v>42</v>
      </c>
      <c r="C182" s="14" t="s">
        <v>137</v>
      </c>
      <c r="D182" s="11">
        <v>1</v>
      </c>
      <c r="E182" s="11">
        <v>5</v>
      </c>
      <c r="F182" s="29">
        <v>44000</v>
      </c>
      <c r="G182" s="23">
        <f t="shared" si="12"/>
        <v>220000</v>
      </c>
      <c r="H182" s="58">
        <v>48400</v>
      </c>
      <c r="I182" s="59">
        <f t="shared" si="13"/>
        <v>242000</v>
      </c>
    </row>
    <row r="183" spans="1:9" s="3" customFormat="1" ht="15.75" x14ac:dyDescent="0.25">
      <c r="A183" s="11">
        <f t="shared" si="14"/>
        <v>12</v>
      </c>
      <c r="B183" s="18" t="s">
        <v>42</v>
      </c>
      <c r="C183" s="14" t="s">
        <v>138</v>
      </c>
      <c r="D183" s="11">
        <v>1</v>
      </c>
      <c r="E183" s="11">
        <v>5</v>
      </c>
      <c r="F183" s="29">
        <v>44000</v>
      </c>
      <c r="G183" s="23">
        <f t="shared" si="12"/>
        <v>220000</v>
      </c>
      <c r="H183" s="58">
        <v>48400</v>
      </c>
      <c r="I183" s="59">
        <f t="shared" si="13"/>
        <v>242000</v>
      </c>
    </row>
    <row r="184" spans="1:9" s="3" customFormat="1" ht="15.75" x14ac:dyDescent="0.25">
      <c r="A184" s="11">
        <f t="shared" si="14"/>
        <v>13</v>
      </c>
      <c r="B184" s="18" t="s">
        <v>42</v>
      </c>
      <c r="C184" s="14" t="s">
        <v>279</v>
      </c>
      <c r="D184" s="11">
        <v>1</v>
      </c>
      <c r="E184" s="11">
        <v>5</v>
      </c>
      <c r="F184" s="29">
        <v>44000</v>
      </c>
      <c r="G184" s="23">
        <f t="shared" si="12"/>
        <v>220000</v>
      </c>
      <c r="H184" s="58">
        <v>48400</v>
      </c>
      <c r="I184" s="59">
        <f t="shared" si="13"/>
        <v>242000</v>
      </c>
    </row>
    <row r="185" spans="1:9" s="3" customFormat="1" ht="15.75" x14ac:dyDescent="0.25">
      <c r="A185" s="4"/>
      <c r="B185" s="26"/>
      <c r="C185" s="4"/>
      <c r="D185" s="24"/>
      <c r="E185" s="24"/>
      <c r="F185" s="24"/>
      <c r="G185" s="24"/>
      <c r="H185" s="24"/>
      <c r="I185" s="24"/>
    </row>
    <row r="186" spans="1:9" s="3" customFormat="1" ht="15.75" x14ac:dyDescent="0.25">
      <c r="A186" s="143" t="s">
        <v>64</v>
      </c>
      <c r="B186" s="143"/>
      <c r="C186" s="143"/>
      <c r="D186" s="143"/>
      <c r="E186" s="143"/>
      <c r="F186" s="143"/>
      <c r="G186" s="143"/>
    </row>
    <row r="187" spans="1:9" s="3" customFormat="1" ht="56.25" customHeight="1" x14ac:dyDescent="0.25">
      <c r="A187" s="146" t="s">
        <v>1</v>
      </c>
      <c r="B187" s="146" t="s">
        <v>2</v>
      </c>
      <c r="C187" s="146" t="s">
        <v>105</v>
      </c>
      <c r="D187" s="146" t="s">
        <v>4</v>
      </c>
      <c r="E187" s="146" t="s">
        <v>5</v>
      </c>
      <c r="F187" s="168" t="s">
        <v>264</v>
      </c>
      <c r="G187" s="169"/>
      <c r="H187" s="146" t="s">
        <v>264</v>
      </c>
      <c r="I187" s="146"/>
    </row>
    <row r="188" spans="1:9" s="3" customFormat="1" ht="78.75" x14ac:dyDescent="0.25">
      <c r="A188" s="146"/>
      <c r="B188" s="146"/>
      <c r="C188" s="146"/>
      <c r="D188" s="146"/>
      <c r="E188" s="146"/>
      <c r="F188" s="96" t="s">
        <v>368</v>
      </c>
      <c r="G188" s="96" t="s">
        <v>6</v>
      </c>
      <c r="H188" s="96" t="s">
        <v>266</v>
      </c>
      <c r="I188" s="96" t="s">
        <v>6</v>
      </c>
    </row>
    <row r="189" spans="1:9" s="3" customFormat="1" ht="15.75" x14ac:dyDescent="0.25">
      <c r="A189" s="96">
        <v>1</v>
      </c>
      <c r="B189" s="96">
        <v>2</v>
      </c>
      <c r="C189" s="96">
        <v>3</v>
      </c>
      <c r="D189" s="96"/>
      <c r="E189" s="96"/>
      <c r="F189" s="96"/>
      <c r="G189" s="96"/>
      <c r="H189" s="96">
        <v>4</v>
      </c>
      <c r="I189" s="96">
        <v>5</v>
      </c>
    </row>
    <row r="190" spans="1:9" s="3" customFormat="1" ht="15.75" x14ac:dyDescent="0.25">
      <c r="A190" s="11">
        <v>1</v>
      </c>
      <c r="B190" s="13" t="s">
        <v>84</v>
      </c>
      <c r="C190" s="14" t="s">
        <v>167</v>
      </c>
      <c r="D190" s="11">
        <v>1</v>
      </c>
      <c r="E190" s="11">
        <v>2.5</v>
      </c>
      <c r="F190" s="29">
        <v>45000</v>
      </c>
      <c r="G190" s="23">
        <f>E190*F190</f>
        <v>112500</v>
      </c>
      <c r="H190" s="58">
        <v>49500</v>
      </c>
      <c r="I190" s="59">
        <f>H190*E190</f>
        <v>123750</v>
      </c>
    </row>
    <row r="191" spans="1:9" s="3" customFormat="1" ht="15.75" x14ac:dyDescent="0.25">
      <c r="A191" s="4"/>
      <c r="B191" s="26"/>
      <c r="C191" s="4"/>
      <c r="D191" s="24"/>
      <c r="E191" s="24"/>
      <c r="F191" s="24"/>
      <c r="G191" s="24"/>
      <c r="H191" s="24"/>
      <c r="I191" s="24"/>
    </row>
    <row r="192" spans="1:9" s="3" customFormat="1" ht="15.75" x14ac:dyDescent="0.25">
      <c r="A192" s="4"/>
      <c r="B192" s="26"/>
      <c r="C192" s="4"/>
      <c r="D192" s="24"/>
      <c r="E192" s="24"/>
      <c r="F192" s="24"/>
      <c r="G192" s="24"/>
      <c r="H192" s="24"/>
      <c r="I192" s="24"/>
    </row>
    <row r="193" spans="1:9" s="3" customFormat="1" ht="15.75" x14ac:dyDescent="0.25">
      <c r="A193" s="147" t="s">
        <v>183</v>
      </c>
      <c r="B193" s="147"/>
      <c r="C193" s="147"/>
      <c r="D193" s="147"/>
      <c r="E193" s="147"/>
      <c r="F193" s="147"/>
      <c r="G193" s="147"/>
    </row>
    <row r="194" spans="1:9" s="3" customFormat="1" ht="15.75" x14ac:dyDescent="0.25">
      <c r="A194" s="143" t="s">
        <v>7</v>
      </c>
      <c r="B194" s="143"/>
      <c r="C194" s="143"/>
      <c r="D194" s="143"/>
      <c r="E194" s="143"/>
      <c r="F194" s="143"/>
      <c r="G194" s="143"/>
    </row>
    <row r="195" spans="1:9" s="3" customFormat="1" ht="60" customHeight="1" x14ac:dyDescent="0.25">
      <c r="A195" s="146" t="s">
        <v>1</v>
      </c>
      <c r="B195" s="146" t="s">
        <v>2</v>
      </c>
      <c r="C195" s="146" t="s">
        <v>105</v>
      </c>
      <c r="D195" s="146" t="s">
        <v>4</v>
      </c>
      <c r="E195" s="146" t="s">
        <v>5</v>
      </c>
      <c r="F195" s="168" t="s">
        <v>264</v>
      </c>
      <c r="G195" s="169"/>
      <c r="H195" s="146" t="s">
        <v>264</v>
      </c>
      <c r="I195" s="146"/>
    </row>
    <row r="196" spans="1:9" s="3" customFormat="1" ht="78.75" x14ac:dyDescent="0.25">
      <c r="A196" s="146"/>
      <c r="B196" s="146"/>
      <c r="C196" s="146"/>
      <c r="D196" s="146"/>
      <c r="E196" s="146"/>
      <c r="F196" s="96" t="s">
        <v>368</v>
      </c>
      <c r="G196" s="96" t="s">
        <v>6</v>
      </c>
      <c r="H196" s="96" t="s">
        <v>266</v>
      </c>
      <c r="I196" s="96" t="s">
        <v>6</v>
      </c>
    </row>
    <row r="197" spans="1:9" s="3" customFormat="1" ht="15.75" x14ac:dyDescent="0.25">
      <c r="A197" s="96">
        <v>1</v>
      </c>
      <c r="B197" s="96">
        <v>2</v>
      </c>
      <c r="C197" s="96">
        <v>3</v>
      </c>
      <c r="D197" s="96"/>
      <c r="E197" s="96"/>
      <c r="F197" s="96"/>
      <c r="G197" s="96"/>
      <c r="H197" s="96">
        <v>4</v>
      </c>
      <c r="I197" s="96">
        <v>5</v>
      </c>
    </row>
    <row r="198" spans="1:9" s="3" customFormat="1" ht="63" x14ac:dyDescent="0.25">
      <c r="A198" s="11">
        <f t="shared" ref="A198:A218" si="15">ROW(A2)-1</f>
        <v>1</v>
      </c>
      <c r="B198" s="18" t="s">
        <v>17</v>
      </c>
      <c r="C198" s="14" t="s">
        <v>114</v>
      </c>
      <c r="D198" s="11">
        <v>2</v>
      </c>
      <c r="E198" s="11">
        <v>5</v>
      </c>
      <c r="F198" s="29">
        <v>40000</v>
      </c>
      <c r="G198" s="23">
        <f t="shared" ref="G198:G218" si="16">E198*F198</f>
        <v>200000</v>
      </c>
      <c r="H198" s="58">
        <v>44000</v>
      </c>
      <c r="I198" s="59">
        <f t="shared" ref="I198:I218" si="17">H198*E198</f>
        <v>220000</v>
      </c>
    </row>
    <row r="199" spans="1:9" s="3" customFormat="1" ht="31.5" x14ac:dyDescent="0.25">
      <c r="A199" s="11">
        <f t="shared" si="15"/>
        <v>2</v>
      </c>
      <c r="B199" s="18" t="s">
        <v>20</v>
      </c>
      <c r="C199" s="14" t="s">
        <v>115</v>
      </c>
      <c r="D199" s="11">
        <v>2</v>
      </c>
      <c r="E199" s="11">
        <v>5</v>
      </c>
      <c r="F199" s="29">
        <v>40000</v>
      </c>
      <c r="G199" s="23">
        <f t="shared" si="16"/>
        <v>200000</v>
      </c>
      <c r="H199" s="58">
        <v>44000</v>
      </c>
      <c r="I199" s="59">
        <f t="shared" si="17"/>
        <v>220000</v>
      </c>
    </row>
    <row r="200" spans="1:9" s="3" customFormat="1" ht="31.5" x14ac:dyDescent="0.25">
      <c r="A200" s="11">
        <f t="shared" si="15"/>
        <v>3</v>
      </c>
      <c r="B200" s="18" t="s">
        <v>21</v>
      </c>
      <c r="C200" s="14" t="s">
        <v>116</v>
      </c>
      <c r="D200" s="11">
        <v>2</v>
      </c>
      <c r="E200" s="11">
        <v>5</v>
      </c>
      <c r="F200" s="29">
        <v>48000</v>
      </c>
      <c r="G200" s="23">
        <f t="shared" si="16"/>
        <v>240000</v>
      </c>
      <c r="H200" s="58">
        <v>52800</v>
      </c>
      <c r="I200" s="59">
        <f t="shared" si="17"/>
        <v>264000</v>
      </c>
    </row>
    <row r="201" spans="1:9" s="3" customFormat="1" ht="31.5" x14ac:dyDescent="0.25">
      <c r="A201" s="11">
        <f t="shared" si="15"/>
        <v>4</v>
      </c>
      <c r="B201" s="18" t="s">
        <v>22</v>
      </c>
      <c r="C201" s="14" t="s">
        <v>273</v>
      </c>
      <c r="D201" s="11">
        <v>2</v>
      </c>
      <c r="E201" s="11">
        <v>5</v>
      </c>
      <c r="F201" s="29">
        <v>48000</v>
      </c>
      <c r="G201" s="23">
        <f t="shared" si="16"/>
        <v>240000</v>
      </c>
      <c r="H201" s="58">
        <v>52800</v>
      </c>
      <c r="I201" s="59">
        <f t="shared" si="17"/>
        <v>264000</v>
      </c>
    </row>
    <row r="202" spans="1:9" s="3" customFormat="1" ht="31.5" x14ac:dyDescent="0.25">
      <c r="A202" s="11">
        <f t="shared" si="15"/>
        <v>5</v>
      </c>
      <c r="B202" s="18" t="s">
        <v>22</v>
      </c>
      <c r="C202" s="14" t="s">
        <v>272</v>
      </c>
      <c r="D202" s="11">
        <v>2</v>
      </c>
      <c r="E202" s="11">
        <v>5</v>
      </c>
      <c r="F202" s="29">
        <v>48000</v>
      </c>
      <c r="G202" s="23">
        <f t="shared" si="16"/>
        <v>240000</v>
      </c>
      <c r="H202" s="58">
        <v>52800</v>
      </c>
      <c r="I202" s="59">
        <f t="shared" si="17"/>
        <v>264000</v>
      </c>
    </row>
    <row r="203" spans="1:9" s="3" customFormat="1" ht="47.25" x14ac:dyDescent="0.25">
      <c r="A203" s="11">
        <f t="shared" si="15"/>
        <v>6</v>
      </c>
      <c r="B203" s="18" t="s">
        <v>23</v>
      </c>
      <c r="C203" s="14" t="s">
        <v>119</v>
      </c>
      <c r="D203" s="11">
        <v>2</v>
      </c>
      <c r="E203" s="11">
        <v>5</v>
      </c>
      <c r="F203" s="29">
        <v>48000</v>
      </c>
      <c r="G203" s="23">
        <f t="shared" si="16"/>
        <v>240000</v>
      </c>
      <c r="H203" s="58">
        <v>52800</v>
      </c>
      <c r="I203" s="59">
        <f t="shared" si="17"/>
        <v>264000</v>
      </c>
    </row>
    <row r="204" spans="1:9" s="3" customFormat="1" ht="15.75" x14ac:dyDescent="0.25">
      <c r="A204" s="11">
        <f t="shared" si="15"/>
        <v>7</v>
      </c>
      <c r="B204" s="18" t="s">
        <v>26</v>
      </c>
      <c r="C204" s="14" t="s">
        <v>121</v>
      </c>
      <c r="D204" s="11">
        <v>2</v>
      </c>
      <c r="E204" s="11">
        <v>5</v>
      </c>
      <c r="F204" s="29">
        <v>48000</v>
      </c>
      <c r="G204" s="23">
        <f t="shared" si="16"/>
        <v>240000</v>
      </c>
      <c r="H204" s="58">
        <v>52800</v>
      </c>
      <c r="I204" s="59">
        <f t="shared" si="17"/>
        <v>264000</v>
      </c>
    </row>
    <row r="205" spans="1:9" s="3" customFormat="1" ht="31.5" x14ac:dyDescent="0.25">
      <c r="A205" s="11">
        <f t="shared" si="15"/>
        <v>8</v>
      </c>
      <c r="B205" s="18" t="s">
        <v>27</v>
      </c>
      <c r="C205" s="14" t="s">
        <v>122</v>
      </c>
      <c r="D205" s="11">
        <v>2</v>
      </c>
      <c r="E205" s="11">
        <v>5</v>
      </c>
      <c r="F205" s="29">
        <v>48000</v>
      </c>
      <c r="G205" s="23">
        <f t="shared" si="16"/>
        <v>240000</v>
      </c>
      <c r="H205" s="58">
        <v>52800</v>
      </c>
      <c r="I205" s="59">
        <f t="shared" si="17"/>
        <v>264000</v>
      </c>
    </row>
    <row r="206" spans="1:9" s="3" customFormat="1" ht="31.5" x14ac:dyDescent="0.25">
      <c r="A206" s="11">
        <f t="shared" si="15"/>
        <v>9</v>
      </c>
      <c r="B206" s="18" t="s">
        <v>31</v>
      </c>
      <c r="C206" s="14" t="s">
        <v>125</v>
      </c>
      <c r="D206" s="11">
        <v>2</v>
      </c>
      <c r="E206" s="11">
        <v>5</v>
      </c>
      <c r="F206" s="29">
        <v>48000</v>
      </c>
      <c r="G206" s="23">
        <f t="shared" si="16"/>
        <v>240000</v>
      </c>
      <c r="H206" s="58">
        <v>52800</v>
      </c>
      <c r="I206" s="59">
        <f t="shared" si="17"/>
        <v>264000</v>
      </c>
    </row>
    <row r="207" spans="1:9" s="3" customFormat="1" ht="15.75" x14ac:dyDescent="0.25">
      <c r="A207" s="11">
        <f t="shared" si="15"/>
        <v>10</v>
      </c>
      <c r="B207" s="18" t="s">
        <v>42</v>
      </c>
      <c r="C207" s="14" t="s">
        <v>137</v>
      </c>
      <c r="D207" s="11">
        <v>1</v>
      </c>
      <c r="E207" s="11">
        <v>5</v>
      </c>
      <c r="F207" s="29">
        <v>33000</v>
      </c>
      <c r="G207" s="23">
        <f t="shared" si="16"/>
        <v>165000</v>
      </c>
      <c r="H207" s="58">
        <v>36300</v>
      </c>
      <c r="I207" s="59">
        <f t="shared" si="17"/>
        <v>181500</v>
      </c>
    </row>
    <row r="208" spans="1:9" s="3" customFormat="1" ht="15.75" x14ac:dyDescent="0.25">
      <c r="A208" s="11">
        <f t="shared" si="15"/>
        <v>11</v>
      </c>
      <c r="B208" s="18" t="s">
        <v>42</v>
      </c>
      <c r="C208" s="14" t="s">
        <v>138</v>
      </c>
      <c r="D208" s="11">
        <v>1</v>
      </c>
      <c r="E208" s="11">
        <v>5</v>
      </c>
      <c r="F208" s="29">
        <v>33000</v>
      </c>
      <c r="G208" s="23">
        <f t="shared" si="16"/>
        <v>165000</v>
      </c>
      <c r="H208" s="58">
        <v>36300</v>
      </c>
      <c r="I208" s="59">
        <f t="shared" si="17"/>
        <v>181500</v>
      </c>
    </row>
    <row r="209" spans="1:9" s="3" customFormat="1" ht="15.75" x14ac:dyDescent="0.25">
      <c r="A209" s="11">
        <f t="shared" si="15"/>
        <v>12</v>
      </c>
      <c r="B209" s="18" t="s">
        <v>42</v>
      </c>
      <c r="C209" s="14" t="s">
        <v>279</v>
      </c>
      <c r="D209" s="11">
        <v>1</v>
      </c>
      <c r="E209" s="11">
        <v>5</v>
      </c>
      <c r="F209" s="29">
        <v>33000</v>
      </c>
      <c r="G209" s="23">
        <f t="shared" si="16"/>
        <v>165000</v>
      </c>
      <c r="H209" s="58">
        <v>36300</v>
      </c>
      <c r="I209" s="59">
        <f t="shared" si="17"/>
        <v>181500</v>
      </c>
    </row>
    <row r="210" spans="1:9" s="3" customFormat="1" ht="47.25" x14ac:dyDescent="0.25">
      <c r="A210" s="11">
        <f t="shared" si="15"/>
        <v>13</v>
      </c>
      <c r="B210" s="18" t="s">
        <v>46</v>
      </c>
      <c r="C210" s="14" t="s">
        <v>258</v>
      </c>
      <c r="D210" s="11">
        <v>1</v>
      </c>
      <c r="E210" s="11">
        <v>5</v>
      </c>
      <c r="F210" s="29">
        <v>40000</v>
      </c>
      <c r="G210" s="23">
        <f t="shared" si="16"/>
        <v>200000</v>
      </c>
      <c r="H210" s="58">
        <v>44000</v>
      </c>
      <c r="I210" s="59">
        <f t="shared" si="17"/>
        <v>220000</v>
      </c>
    </row>
    <row r="211" spans="1:9" s="3" customFormat="1" ht="31.5" x14ac:dyDescent="0.25">
      <c r="A211" s="11">
        <f t="shared" si="15"/>
        <v>14</v>
      </c>
      <c r="B211" s="18" t="s">
        <v>46</v>
      </c>
      <c r="C211" s="14" t="s">
        <v>352</v>
      </c>
      <c r="D211" s="11">
        <v>1</v>
      </c>
      <c r="E211" s="11">
        <v>5</v>
      </c>
      <c r="F211" s="29">
        <v>40000</v>
      </c>
      <c r="G211" s="23">
        <f t="shared" si="16"/>
        <v>200000</v>
      </c>
      <c r="H211" s="58">
        <v>44000</v>
      </c>
      <c r="I211" s="59">
        <f t="shared" si="17"/>
        <v>220000</v>
      </c>
    </row>
    <row r="212" spans="1:9" s="3" customFormat="1" ht="31.5" x14ac:dyDescent="0.25">
      <c r="A212" s="11">
        <f t="shared" si="15"/>
        <v>15</v>
      </c>
      <c r="B212" s="18" t="s">
        <v>46</v>
      </c>
      <c r="C212" s="14" t="s">
        <v>353</v>
      </c>
      <c r="D212" s="11">
        <v>1</v>
      </c>
      <c r="E212" s="11">
        <v>5</v>
      </c>
      <c r="F212" s="29">
        <v>40000</v>
      </c>
      <c r="G212" s="23">
        <f t="shared" si="16"/>
        <v>200000</v>
      </c>
      <c r="H212" s="58">
        <v>44000</v>
      </c>
      <c r="I212" s="59">
        <f t="shared" si="17"/>
        <v>220000</v>
      </c>
    </row>
    <row r="213" spans="1:9" s="3" customFormat="1" ht="31.5" x14ac:dyDescent="0.25">
      <c r="A213" s="11">
        <f t="shared" si="15"/>
        <v>16</v>
      </c>
      <c r="B213" s="18" t="s">
        <v>46</v>
      </c>
      <c r="C213" s="14" t="s">
        <v>185</v>
      </c>
      <c r="D213" s="11">
        <v>1</v>
      </c>
      <c r="E213" s="11">
        <v>5</v>
      </c>
      <c r="F213" s="29">
        <v>40000</v>
      </c>
      <c r="G213" s="23">
        <f t="shared" si="16"/>
        <v>200000</v>
      </c>
      <c r="H213" s="58">
        <v>44000</v>
      </c>
      <c r="I213" s="59">
        <f t="shared" si="17"/>
        <v>220000</v>
      </c>
    </row>
    <row r="214" spans="1:9" s="3" customFormat="1" ht="31.5" x14ac:dyDescent="0.25">
      <c r="A214" s="11">
        <f t="shared" si="15"/>
        <v>17</v>
      </c>
      <c r="B214" s="18" t="s">
        <v>46</v>
      </c>
      <c r="C214" s="14" t="s">
        <v>47</v>
      </c>
      <c r="D214" s="11">
        <v>1</v>
      </c>
      <c r="E214" s="11">
        <v>5</v>
      </c>
      <c r="F214" s="29">
        <v>40000</v>
      </c>
      <c r="G214" s="23">
        <f t="shared" si="16"/>
        <v>200000</v>
      </c>
      <c r="H214" s="58">
        <v>44000</v>
      </c>
      <c r="I214" s="59">
        <f t="shared" si="17"/>
        <v>220000</v>
      </c>
    </row>
    <row r="215" spans="1:9" s="3" customFormat="1" ht="31.5" x14ac:dyDescent="0.25">
      <c r="A215" s="11">
        <f t="shared" si="15"/>
        <v>18</v>
      </c>
      <c r="B215" s="18" t="s">
        <v>48</v>
      </c>
      <c r="C215" s="14" t="s">
        <v>140</v>
      </c>
      <c r="D215" s="11">
        <v>1</v>
      </c>
      <c r="E215" s="11">
        <v>5</v>
      </c>
      <c r="F215" s="29">
        <v>48000</v>
      </c>
      <c r="G215" s="23">
        <f t="shared" si="16"/>
        <v>240000</v>
      </c>
      <c r="H215" s="58">
        <v>52800</v>
      </c>
      <c r="I215" s="59">
        <f t="shared" si="17"/>
        <v>264000</v>
      </c>
    </row>
    <row r="216" spans="1:9" s="3" customFormat="1" ht="15.75" x14ac:dyDescent="0.25">
      <c r="A216" s="11">
        <f t="shared" si="15"/>
        <v>19</v>
      </c>
      <c r="B216" s="18" t="s">
        <v>54</v>
      </c>
      <c r="C216" s="14" t="s">
        <v>186</v>
      </c>
      <c r="D216" s="11" t="s">
        <v>146</v>
      </c>
      <c r="E216" s="11">
        <v>5</v>
      </c>
      <c r="F216" s="29">
        <v>40000</v>
      </c>
      <c r="G216" s="23">
        <f t="shared" si="16"/>
        <v>200000</v>
      </c>
      <c r="H216" s="58">
        <v>44000</v>
      </c>
      <c r="I216" s="59">
        <f t="shared" si="17"/>
        <v>220000</v>
      </c>
    </row>
    <row r="217" spans="1:9" s="3" customFormat="1" ht="63" x14ac:dyDescent="0.25">
      <c r="A217" s="11">
        <f t="shared" si="15"/>
        <v>20</v>
      </c>
      <c r="B217" s="18" t="s">
        <v>143</v>
      </c>
      <c r="C217" s="14" t="s">
        <v>144</v>
      </c>
      <c r="D217" s="11" t="s">
        <v>146</v>
      </c>
      <c r="E217" s="11">
        <v>5</v>
      </c>
      <c r="F217" s="29">
        <v>40000</v>
      </c>
      <c r="G217" s="23">
        <f t="shared" si="16"/>
        <v>200000</v>
      </c>
      <c r="H217" s="58">
        <v>44000</v>
      </c>
      <c r="I217" s="59">
        <f t="shared" si="17"/>
        <v>220000</v>
      </c>
    </row>
    <row r="218" spans="1:9" s="3" customFormat="1" ht="15.75" x14ac:dyDescent="0.25">
      <c r="A218" s="11">
        <f t="shared" si="15"/>
        <v>21</v>
      </c>
      <c r="B218" s="18" t="s">
        <v>354</v>
      </c>
      <c r="C218" s="14" t="s">
        <v>355</v>
      </c>
      <c r="D218" s="11">
        <v>1</v>
      </c>
      <c r="E218" s="11">
        <v>5</v>
      </c>
      <c r="F218" s="29">
        <v>40000</v>
      </c>
      <c r="G218" s="23">
        <f t="shared" si="16"/>
        <v>200000</v>
      </c>
      <c r="H218" s="58">
        <v>44000</v>
      </c>
      <c r="I218" s="59">
        <f t="shared" si="17"/>
        <v>220000</v>
      </c>
    </row>
    <row r="219" spans="1:9" s="3" customFormat="1" ht="15.75" x14ac:dyDescent="0.25">
      <c r="A219" s="4"/>
      <c r="B219" s="26"/>
      <c r="C219" s="4"/>
      <c r="D219" s="24"/>
      <c r="E219" s="24"/>
      <c r="F219" s="24"/>
      <c r="G219" s="24"/>
      <c r="H219" s="24"/>
      <c r="I219" s="24"/>
    </row>
    <row r="220" spans="1:9" s="3" customFormat="1" ht="15.75" x14ac:dyDescent="0.25">
      <c r="A220" s="143" t="s">
        <v>56</v>
      </c>
      <c r="B220" s="143"/>
      <c r="C220" s="143"/>
      <c r="D220" s="143"/>
      <c r="E220" s="143"/>
      <c r="F220" s="143"/>
      <c r="G220" s="143"/>
    </row>
    <row r="221" spans="1:9" s="3" customFormat="1" ht="57.75" customHeight="1" x14ac:dyDescent="0.25">
      <c r="A221" s="146" t="s">
        <v>1</v>
      </c>
      <c r="B221" s="146" t="s">
        <v>2</v>
      </c>
      <c r="C221" s="146" t="s">
        <v>105</v>
      </c>
      <c r="D221" s="146" t="s">
        <v>4</v>
      </c>
      <c r="E221" s="146" t="s">
        <v>5</v>
      </c>
      <c r="F221" s="168" t="s">
        <v>264</v>
      </c>
      <c r="G221" s="169"/>
      <c r="H221" s="146" t="s">
        <v>264</v>
      </c>
      <c r="I221" s="146"/>
    </row>
    <row r="222" spans="1:9" s="3" customFormat="1" ht="78.75" x14ac:dyDescent="0.25">
      <c r="A222" s="146"/>
      <c r="B222" s="146"/>
      <c r="C222" s="146"/>
      <c r="D222" s="146"/>
      <c r="E222" s="146"/>
      <c r="F222" s="96" t="s">
        <v>368</v>
      </c>
      <c r="G222" s="96" t="s">
        <v>6</v>
      </c>
      <c r="H222" s="96" t="s">
        <v>266</v>
      </c>
      <c r="I222" s="96" t="s">
        <v>6</v>
      </c>
    </row>
    <row r="223" spans="1:9" s="3" customFormat="1" ht="15.75" x14ac:dyDescent="0.25">
      <c r="A223" s="96">
        <v>1</v>
      </c>
      <c r="B223" s="96">
        <v>2</v>
      </c>
      <c r="C223" s="96">
        <v>3</v>
      </c>
      <c r="D223" s="96"/>
      <c r="E223" s="96"/>
      <c r="F223" s="96"/>
      <c r="G223" s="96"/>
      <c r="H223" s="96">
        <v>4</v>
      </c>
      <c r="I223" s="96">
        <v>5</v>
      </c>
    </row>
    <row r="224" spans="1:9" s="3" customFormat="1" ht="78.75" x14ac:dyDescent="0.25">
      <c r="A224" s="11">
        <f>ROW(A2)-1</f>
        <v>1</v>
      </c>
      <c r="B224" s="18" t="s">
        <v>59</v>
      </c>
      <c r="C224" s="14" t="s">
        <v>257</v>
      </c>
      <c r="D224" s="11">
        <v>1</v>
      </c>
      <c r="E224" s="11">
        <v>6</v>
      </c>
      <c r="F224" s="29">
        <v>35000</v>
      </c>
      <c r="G224" s="23">
        <f t="shared" ref="G224:G225" si="18">E224*F224</f>
        <v>210000</v>
      </c>
      <c r="H224" s="58">
        <v>38500</v>
      </c>
      <c r="I224" s="59">
        <f>H224*E224</f>
        <v>231000</v>
      </c>
    </row>
    <row r="225" spans="1:9" s="3" customFormat="1" ht="31.5" x14ac:dyDescent="0.25">
      <c r="A225" s="11">
        <v>2</v>
      </c>
      <c r="B225" s="18" t="s">
        <v>62</v>
      </c>
      <c r="C225" s="14" t="s">
        <v>209</v>
      </c>
      <c r="D225" s="11">
        <v>1</v>
      </c>
      <c r="E225" s="11">
        <v>6</v>
      </c>
      <c r="F225" s="29">
        <v>49000</v>
      </c>
      <c r="G225" s="23">
        <f t="shared" si="18"/>
        <v>294000</v>
      </c>
      <c r="H225" s="58">
        <v>53900</v>
      </c>
      <c r="I225" s="59">
        <f>H225*E225</f>
        <v>323400</v>
      </c>
    </row>
    <row r="226" spans="1:9" s="3" customFormat="1" ht="15.75" x14ac:dyDescent="0.25">
      <c r="A226" s="4"/>
      <c r="B226" s="26"/>
      <c r="C226" s="4"/>
      <c r="D226" s="24"/>
      <c r="E226" s="24"/>
      <c r="F226" s="24"/>
      <c r="G226" s="24"/>
      <c r="H226" s="24"/>
      <c r="I226" s="24"/>
    </row>
    <row r="227" spans="1:9" s="3" customFormat="1" ht="15.75" x14ac:dyDescent="0.25">
      <c r="A227" s="143" t="s">
        <v>64</v>
      </c>
      <c r="B227" s="143"/>
      <c r="C227" s="143"/>
      <c r="D227" s="143"/>
      <c r="E227" s="143"/>
      <c r="F227" s="143"/>
      <c r="G227" s="143"/>
    </row>
    <row r="228" spans="1:9" s="3" customFormat="1" ht="49.5" customHeight="1" x14ac:dyDescent="0.25">
      <c r="A228" s="146" t="s">
        <v>1</v>
      </c>
      <c r="B228" s="146" t="s">
        <v>2</v>
      </c>
      <c r="C228" s="146" t="s">
        <v>105</v>
      </c>
      <c r="D228" s="146" t="s">
        <v>4</v>
      </c>
      <c r="E228" s="146" t="s">
        <v>5</v>
      </c>
      <c r="F228" s="168" t="s">
        <v>264</v>
      </c>
      <c r="G228" s="169"/>
      <c r="H228" s="146" t="s">
        <v>264</v>
      </c>
      <c r="I228" s="146"/>
    </row>
    <row r="229" spans="1:9" s="3" customFormat="1" ht="78.75" x14ac:dyDescent="0.25">
      <c r="A229" s="146"/>
      <c r="B229" s="146"/>
      <c r="C229" s="146"/>
      <c r="D229" s="146"/>
      <c r="E229" s="146"/>
      <c r="F229" s="96" t="s">
        <v>368</v>
      </c>
      <c r="G229" s="96" t="s">
        <v>6</v>
      </c>
      <c r="H229" s="96" t="s">
        <v>266</v>
      </c>
      <c r="I229" s="96" t="s">
        <v>6</v>
      </c>
    </row>
    <row r="230" spans="1:9" s="3" customFormat="1" ht="15.75" x14ac:dyDescent="0.25">
      <c r="A230" s="96">
        <v>1</v>
      </c>
      <c r="B230" s="96">
        <v>2</v>
      </c>
      <c r="C230" s="96">
        <v>3</v>
      </c>
      <c r="D230" s="96"/>
      <c r="E230" s="96"/>
      <c r="F230" s="96"/>
      <c r="G230" s="96"/>
      <c r="H230" s="96">
        <v>4</v>
      </c>
      <c r="I230" s="96">
        <v>5</v>
      </c>
    </row>
    <row r="231" spans="1:9" s="3" customFormat="1" ht="47.25" x14ac:dyDescent="0.25">
      <c r="A231" s="11">
        <f t="shared" ref="A231:A247" si="19">ROW(A2)-1</f>
        <v>1</v>
      </c>
      <c r="B231" s="18" t="s">
        <v>70</v>
      </c>
      <c r="C231" s="14" t="s">
        <v>153</v>
      </c>
      <c r="D231" s="11">
        <v>2</v>
      </c>
      <c r="E231" s="11">
        <v>2.5</v>
      </c>
      <c r="F231" s="29">
        <v>45000</v>
      </c>
      <c r="G231" s="29">
        <f>F231*E231</f>
        <v>112500</v>
      </c>
      <c r="H231" s="58">
        <v>49500</v>
      </c>
      <c r="I231" s="59">
        <f t="shared" ref="I231:I247" si="20">H231*E231</f>
        <v>123750</v>
      </c>
    </row>
    <row r="232" spans="1:9" s="3" customFormat="1" ht="31.5" x14ac:dyDescent="0.25">
      <c r="A232" s="11">
        <f t="shared" si="19"/>
        <v>2</v>
      </c>
      <c r="B232" s="18" t="s">
        <v>70</v>
      </c>
      <c r="C232" s="36" t="s">
        <v>154</v>
      </c>
      <c r="D232" s="11">
        <v>2</v>
      </c>
      <c r="E232" s="11">
        <v>2.5</v>
      </c>
      <c r="F232" s="29">
        <v>45000</v>
      </c>
      <c r="G232" s="29">
        <f t="shared" ref="G232:G247" si="21">F232*E232</f>
        <v>112500</v>
      </c>
      <c r="H232" s="58">
        <v>49500</v>
      </c>
      <c r="I232" s="59">
        <f t="shared" si="20"/>
        <v>123750</v>
      </c>
    </row>
    <row r="233" spans="1:9" s="3" customFormat="1" ht="31.5" x14ac:dyDescent="0.25">
      <c r="A233" s="11">
        <f t="shared" si="19"/>
        <v>3</v>
      </c>
      <c r="B233" s="37" t="s">
        <v>70</v>
      </c>
      <c r="C233" s="14" t="s">
        <v>210</v>
      </c>
      <c r="D233" s="38">
        <v>2</v>
      </c>
      <c r="E233" s="11">
        <v>2.5</v>
      </c>
      <c r="F233" s="29">
        <v>45000</v>
      </c>
      <c r="G233" s="29">
        <f t="shared" ref="G233" si="22">E233*F233</f>
        <v>112500</v>
      </c>
      <c r="H233" s="58">
        <v>49500</v>
      </c>
      <c r="I233" s="59">
        <f t="shared" si="20"/>
        <v>123750</v>
      </c>
    </row>
    <row r="234" spans="1:9" s="3" customFormat="1" ht="31.5" x14ac:dyDescent="0.25">
      <c r="A234" s="11">
        <f t="shared" si="19"/>
        <v>4</v>
      </c>
      <c r="B234" s="18" t="s">
        <v>75</v>
      </c>
      <c r="C234" s="39" t="s">
        <v>159</v>
      </c>
      <c r="D234" s="11">
        <v>2</v>
      </c>
      <c r="E234" s="11">
        <v>2.5</v>
      </c>
      <c r="F234" s="29">
        <v>45000</v>
      </c>
      <c r="G234" s="29">
        <f t="shared" si="21"/>
        <v>112500</v>
      </c>
      <c r="H234" s="58">
        <v>49500</v>
      </c>
      <c r="I234" s="59">
        <f t="shared" si="20"/>
        <v>123750</v>
      </c>
    </row>
    <row r="235" spans="1:9" s="3" customFormat="1" ht="31.5" x14ac:dyDescent="0.25">
      <c r="A235" s="11">
        <f t="shared" si="19"/>
        <v>5</v>
      </c>
      <c r="B235" s="18" t="s">
        <v>75</v>
      </c>
      <c r="C235" s="14" t="s">
        <v>117</v>
      </c>
      <c r="D235" s="11">
        <v>2</v>
      </c>
      <c r="E235" s="11">
        <v>2.5</v>
      </c>
      <c r="F235" s="29">
        <v>45000</v>
      </c>
      <c r="G235" s="29">
        <f t="shared" si="21"/>
        <v>112500</v>
      </c>
      <c r="H235" s="58">
        <v>49500</v>
      </c>
      <c r="I235" s="59">
        <f t="shared" si="20"/>
        <v>123750</v>
      </c>
    </row>
    <row r="236" spans="1:9" s="3" customFormat="1" ht="47.25" x14ac:dyDescent="0.25">
      <c r="A236" s="11">
        <f t="shared" si="19"/>
        <v>6</v>
      </c>
      <c r="B236" s="18" t="s">
        <v>76</v>
      </c>
      <c r="C236" s="14" t="s">
        <v>119</v>
      </c>
      <c r="D236" s="11">
        <v>2</v>
      </c>
      <c r="E236" s="11">
        <v>2.5</v>
      </c>
      <c r="F236" s="29">
        <v>45000</v>
      </c>
      <c r="G236" s="29">
        <f t="shared" si="21"/>
        <v>112500</v>
      </c>
      <c r="H236" s="58">
        <v>49500</v>
      </c>
      <c r="I236" s="59">
        <f t="shared" si="20"/>
        <v>123750</v>
      </c>
    </row>
    <row r="237" spans="1:9" s="3" customFormat="1" ht="31.5" x14ac:dyDescent="0.25">
      <c r="A237" s="11">
        <f t="shared" si="19"/>
        <v>7</v>
      </c>
      <c r="B237" s="18" t="s">
        <v>87</v>
      </c>
      <c r="C237" s="14" t="s">
        <v>170</v>
      </c>
      <c r="D237" s="11">
        <v>1</v>
      </c>
      <c r="E237" s="11">
        <v>2.5</v>
      </c>
      <c r="F237" s="29">
        <v>40000</v>
      </c>
      <c r="G237" s="29">
        <f t="shared" si="21"/>
        <v>100000</v>
      </c>
      <c r="H237" s="58">
        <v>44000</v>
      </c>
      <c r="I237" s="59">
        <f t="shared" si="20"/>
        <v>110000</v>
      </c>
    </row>
    <row r="238" spans="1:9" s="3" customFormat="1" ht="31.5" x14ac:dyDescent="0.25">
      <c r="A238" s="11">
        <f t="shared" si="19"/>
        <v>8</v>
      </c>
      <c r="B238" s="18" t="s">
        <v>91</v>
      </c>
      <c r="C238" s="14" t="s">
        <v>356</v>
      </c>
      <c r="D238" s="11">
        <v>1</v>
      </c>
      <c r="E238" s="11">
        <v>2.5</v>
      </c>
      <c r="F238" s="29">
        <v>49000</v>
      </c>
      <c r="G238" s="29">
        <f t="shared" si="21"/>
        <v>122500</v>
      </c>
      <c r="H238" s="58">
        <v>53900</v>
      </c>
      <c r="I238" s="59">
        <f t="shared" si="20"/>
        <v>134750</v>
      </c>
    </row>
    <row r="239" spans="1:9" s="3" customFormat="1" ht="15.75" x14ac:dyDescent="0.25">
      <c r="A239" s="11">
        <f t="shared" si="19"/>
        <v>9</v>
      </c>
      <c r="B239" s="18" t="s">
        <v>91</v>
      </c>
      <c r="C239" s="14" t="s">
        <v>357</v>
      </c>
      <c r="D239" s="11">
        <v>1</v>
      </c>
      <c r="E239" s="11">
        <v>2.5</v>
      </c>
      <c r="F239" s="29">
        <v>49000</v>
      </c>
      <c r="G239" s="29">
        <f t="shared" si="21"/>
        <v>122500</v>
      </c>
      <c r="H239" s="58">
        <v>53900</v>
      </c>
      <c r="I239" s="59">
        <f t="shared" si="20"/>
        <v>134750</v>
      </c>
    </row>
    <row r="240" spans="1:9" s="3" customFormat="1" ht="15.75" x14ac:dyDescent="0.25">
      <c r="A240" s="11">
        <f t="shared" si="19"/>
        <v>10</v>
      </c>
      <c r="B240" s="18" t="s">
        <v>91</v>
      </c>
      <c r="C240" s="14" t="s">
        <v>358</v>
      </c>
      <c r="D240" s="11">
        <v>1</v>
      </c>
      <c r="E240" s="11">
        <v>2.5</v>
      </c>
      <c r="F240" s="29">
        <v>49000</v>
      </c>
      <c r="G240" s="29">
        <f t="shared" si="21"/>
        <v>122500</v>
      </c>
      <c r="H240" s="58">
        <v>53900</v>
      </c>
      <c r="I240" s="59">
        <f t="shared" si="20"/>
        <v>134750</v>
      </c>
    </row>
    <row r="241" spans="1:9" s="3" customFormat="1" ht="15.75" x14ac:dyDescent="0.25">
      <c r="A241" s="11">
        <f t="shared" si="19"/>
        <v>11</v>
      </c>
      <c r="B241" s="18" t="s">
        <v>91</v>
      </c>
      <c r="C241" s="14" t="s">
        <v>359</v>
      </c>
      <c r="D241" s="11">
        <v>1</v>
      </c>
      <c r="E241" s="11">
        <v>2.5</v>
      </c>
      <c r="F241" s="29">
        <v>49000</v>
      </c>
      <c r="G241" s="29">
        <f t="shared" si="21"/>
        <v>122500</v>
      </c>
      <c r="H241" s="58">
        <v>53900</v>
      </c>
      <c r="I241" s="59">
        <f t="shared" si="20"/>
        <v>134750</v>
      </c>
    </row>
    <row r="242" spans="1:9" s="3" customFormat="1" ht="15.75" x14ac:dyDescent="0.25">
      <c r="A242" s="11">
        <f t="shared" si="19"/>
        <v>12</v>
      </c>
      <c r="B242" s="18" t="s">
        <v>91</v>
      </c>
      <c r="C242" s="14" t="s">
        <v>360</v>
      </c>
      <c r="D242" s="11">
        <v>1</v>
      </c>
      <c r="E242" s="11">
        <v>2.5</v>
      </c>
      <c r="F242" s="29">
        <v>49000</v>
      </c>
      <c r="G242" s="29">
        <f t="shared" si="21"/>
        <v>122500</v>
      </c>
      <c r="H242" s="58">
        <v>53900</v>
      </c>
      <c r="I242" s="59">
        <f t="shared" si="20"/>
        <v>134750</v>
      </c>
    </row>
    <row r="243" spans="1:9" s="3" customFormat="1" ht="31.5" x14ac:dyDescent="0.25">
      <c r="A243" s="11">
        <f t="shared" si="19"/>
        <v>13</v>
      </c>
      <c r="B243" s="18" t="s">
        <v>91</v>
      </c>
      <c r="C243" s="14" t="s">
        <v>361</v>
      </c>
      <c r="D243" s="11">
        <v>1</v>
      </c>
      <c r="E243" s="11">
        <v>2.5</v>
      </c>
      <c r="F243" s="29">
        <v>49000</v>
      </c>
      <c r="G243" s="29">
        <f t="shared" si="21"/>
        <v>122500</v>
      </c>
      <c r="H243" s="58">
        <v>53900</v>
      </c>
      <c r="I243" s="59">
        <f t="shared" si="20"/>
        <v>134750</v>
      </c>
    </row>
    <row r="244" spans="1:9" s="3" customFormat="1" ht="31.5" x14ac:dyDescent="0.25">
      <c r="A244" s="11">
        <f t="shared" si="19"/>
        <v>14</v>
      </c>
      <c r="B244" s="18" t="s">
        <v>91</v>
      </c>
      <c r="C244" s="14" t="s">
        <v>362</v>
      </c>
      <c r="D244" s="11">
        <v>1</v>
      </c>
      <c r="E244" s="11">
        <v>2.5</v>
      </c>
      <c r="F244" s="29">
        <v>49000</v>
      </c>
      <c r="G244" s="29">
        <f t="shared" si="21"/>
        <v>122500</v>
      </c>
      <c r="H244" s="58">
        <v>53900</v>
      </c>
      <c r="I244" s="59">
        <f t="shared" si="20"/>
        <v>134750</v>
      </c>
    </row>
    <row r="245" spans="1:9" s="3" customFormat="1" ht="31.5" x14ac:dyDescent="0.25">
      <c r="A245" s="11">
        <f t="shared" si="19"/>
        <v>15</v>
      </c>
      <c r="B245" s="18" t="s">
        <v>94</v>
      </c>
      <c r="C245" s="14" t="s">
        <v>177</v>
      </c>
      <c r="D245" s="11">
        <v>1</v>
      </c>
      <c r="E245" s="11">
        <v>2.5</v>
      </c>
      <c r="F245" s="29">
        <v>45000</v>
      </c>
      <c r="G245" s="29">
        <f t="shared" si="21"/>
        <v>112500</v>
      </c>
      <c r="H245" s="58">
        <v>49500</v>
      </c>
      <c r="I245" s="59">
        <f t="shared" si="20"/>
        <v>123750</v>
      </c>
    </row>
    <row r="246" spans="1:9" s="3" customFormat="1" ht="15.75" x14ac:dyDescent="0.25">
      <c r="A246" s="11">
        <f t="shared" si="19"/>
        <v>16</v>
      </c>
      <c r="B246" s="18" t="s">
        <v>187</v>
      </c>
      <c r="C246" s="14" t="s">
        <v>186</v>
      </c>
      <c r="D246" s="11" t="s">
        <v>146</v>
      </c>
      <c r="E246" s="11">
        <v>2.5</v>
      </c>
      <c r="F246" s="29">
        <v>40000</v>
      </c>
      <c r="G246" s="29">
        <f t="shared" si="21"/>
        <v>100000</v>
      </c>
      <c r="H246" s="58">
        <v>44000</v>
      </c>
      <c r="I246" s="59">
        <f t="shared" si="20"/>
        <v>110000</v>
      </c>
    </row>
    <row r="247" spans="1:9" s="3" customFormat="1" ht="47.25" x14ac:dyDescent="0.25">
      <c r="A247" s="11">
        <f t="shared" si="19"/>
        <v>17</v>
      </c>
      <c r="B247" s="18" t="s">
        <v>188</v>
      </c>
      <c r="C247" s="14" t="s">
        <v>189</v>
      </c>
      <c r="D247" s="11" t="s">
        <v>146</v>
      </c>
      <c r="E247" s="11">
        <v>2.5</v>
      </c>
      <c r="F247" s="29">
        <v>40000</v>
      </c>
      <c r="G247" s="29">
        <f t="shared" si="21"/>
        <v>100000</v>
      </c>
      <c r="H247" s="58">
        <v>44000</v>
      </c>
      <c r="I247" s="59">
        <f t="shared" si="20"/>
        <v>110000</v>
      </c>
    </row>
    <row r="248" spans="1:9" s="3" customFormat="1" ht="15.75" x14ac:dyDescent="0.25">
      <c r="A248" s="4"/>
      <c r="B248" s="26"/>
      <c r="C248" s="4"/>
      <c r="D248" s="24"/>
      <c r="E248" s="24"/>
      <c r="F248" s="24"/>
      <c r="G248" s="24"/>
      <c r="H248" s="24"/>
      <c r="I248" s="24"/>
    </row>
    <row r="249" spans="1:9" s="3" customFormat="1" ht="15.75" x14ac:dyDescent="0.25">
      <c r="A249" s="147" t="s">
        <v>190</v>
      </c>
      <c r="B249" s="147"/>
      <c r="C249" s="147"/>
      <c r="D249" s="147"/>
      <c r="E249" s="147"/>
      <c r="F249" s="147"/>
      <c r="G249" s="147"/>
    </row>
    <row r="250" spans="1:9" s="3" customFormat="1" ht="15.75" x14ac:dyDescent="0.25">
      <c r="A250" s="143" t="s">
        <v>7</v>
      </c>
      <c r="B250" s="143"/>
      <c r="C250" s="143"/>
      <c r="D250" s="143"/>
      <c r="E250" s="143"/>
      <c r="F250" s="143"/>
      <c r="G250" s="143"/>
    </row>
    <row r="251" spans="1:9" s="3" customFormat="1" ht="62.25" customHeight="1" x14ac:dyDescent="0.25">
      <c r="A251" s="146" t="s">
        <v>1</v>
      </c>
      <c r="B251" s="146" t="s">
        <v>2</v>
      </c>
      <c r="C251" s="146" t="s">
        <v>105</v>
      </c>
      <c r="D251" s="146" t="s">
        <v>4</v>
      </c>
      <c r="E251" s="146" t="s">
        <v>5</v>
      </c>
      <c r="F251" s="168" t="s">
        <v>264</v>
      </c>
      <c r="G251" s="169"/>
      <c r="H251" s="146" t="s">
        <v>264</v>
      </c>
      <c r="I251" s="146"/>
    </row>
    <row r="252" spans="1:9" s="3" customFormat="1" ht="78.75" x14ac:dyDescent="0.25">
      <c r="A252" s="146"/>
      <c r="B252" s="146"/>
      <c r="C252" s="146"/>
      <c r="D252" s="146"/>
      <c r="E252" s="146"/>
      <c r="F252" s="96" t="s">
        <v>368</v>
      </c>
      <c r="G252" s="96" t="s">
        <v>6</v>
      </c>
      <c r="H252" s="96" t="s">
        <v>266</v>
      </c>
      <c r="I252" s="96" t="s">
        <v>6</v>
      </c>
    </row>
    <row r="253" spans="1:9" s="3" customFormat="1" ht="15.75" x14ac:dyDescent="0.25">
      <c r="A253" s="96">
        <v>1</v>
      </c>
      <c r="B253" s="96">
        <v>2</v>
      </c>
      <c r="C253" s="96">
        <v>3</v>
      </c>
      <c r="D253" s="96"/>
      <c r="E253" s="96"/>
      <c r="F253" s="96"/>
      <c r="G253" s="96"/>
      <c r="H253" s="96">
        <v>4</v>
      </c>
      <c r="I253" s="96">
        <v>5</v>
      </c>
    </row>
    <row r="254" spans="1:9" s="3" customFormat="1" ht="31.5" x14ac:dyDescent="0.25">
      <c r="A254" s="96">
        <v>1</v>
      </c>
      <c r="B254" s="96" t="s">
        <v>27</v>
      </c>
      <c r="C254" s="27" t="s">
        <v>122</v>
      </c>
      <c r="D254" s="96">
        <v>2</v>
      </c>
      <c r="E254" s="96">
        <v>5</v>
      </c>
      <c r="F254" s="29">
        <v>40000</v>
      </c>
      <c r="G254" s="29">
        <f t="shared" ref="G254:G260" si="23">F254*E254</f>
        <v>200000</v>
      </c>
      <c r="H254" s="58">
        <v>44000</v>
      </c>
      <c r="I254" s="59">
        <f t="shared" ref="I254:I260" si="24">H254*E254</f>
        <v>220000</v>
      </c>
    </row>
    <row r="255" spans="1:9" s="3" customFormat="1" ht="15.75" x14ac:dyDescent="0.25">
      <c r="A255" s="96">
        <v>2</v>
      </c>
      <c r="B255" s="96" t="s">
        <v>42</v>
      </c>
      <c r="C255" s="27" t="s">
        <v>137</v>
      </c>
      <c r="D255" s="11">
        <v>1</v>
      </c>
      <c r="E255" s="11">
        <v>5</v>
      </c>
      <c r="F255" s="29">
        <v>33000</v>
      </c>
      <c r="G255" s="29">
        <f t="shared" si="23"/>
        <v>165000</v>
      </c>
      <c r="H255" s="58">
        <v>36300</v>
      </c>
      <c r="I255" s="59">
        <f t="shared" si="24"/>
        <v>181500</v>
      </c>
    </row>
    <row r="256" spans="1:9" s="3" customFormat="1" ht="15.75" x14ac:dyDescent="0.25">
      <c r="A256" s="96">
        <v>3</v>
      </c>
      <c r="B256" s="96" t="s">
        <v>42</v>
      </c>
      <c r="C256" s="27" t="s">
        <v>138</v>
      </c>
      <c r="D256" s="11">
        <v>1</v>
      </c>
      <c r="E256" s="11">
        <v>5</v>
      </c>
      <c r="F256" s="29">
        <v>33000</v>
      </c>
      <c r="G256" s="29">
        <f t="shared" si="23"/>
        <v>165000</v>
      </c>
      <c r="H256" s="58">
        <v>36300</v>
      </c>
      <c r="I256" s="59">
        <f t="shared" si="24"/>
        <v>181500</v>
      </c>
    </row>
    <row r="257" spans="1:9" s="3" customFormat="1" ht="15.75" x14ac:dyDescent="0.25">
      <c r="A257" s="96">
        <v>4</v>
      </c>
      <c r="B257" s="96" t="s">
        <v>42</v>
      </c>
      <c r="C257" s="27" t="s">
        <v>279</v>
      </c>
      <c r="D257" s="11">
        <v>1</v>
      </c>
      <c r="E257" s="11">
        <v>5</v>
      </c>
      <c r="F257" s="29">
        <v>33000</v>
      </c>
      <c r="G257" s="29">
        <f t="shared" si="23"/>
        <v>165000</v>
      </c>
      <c r="H257" s="58">
        <v>36300</v>
      </c>
      <c r="I257" s="59">
        <f t="shared" si="24"/>
        <v>181500</v>
      </c>
    </row>
    <row r="258" spans="1:9" s="3" customFormat="1" ht="47.25" x14ac:dyDescent="0.25">
      <c r="A258" s="96">
        <v>5</v>
      </c>
      <c r="B258" s="18" t="s">
        <v>46</v>
      </c>
      <c r="C258" s="14" t="s">
        <v>258</v>
      </c>
      <c r="D258" s="11">
        <v>1</v>
      </c>
      <c r="E258" s="11">
        <v>5</v>
      </c>
      <c r="F258" s="29">
        <v>35000</v>
      </c>
      <c r="G258" s="29">
        <f t="shared" si="23"/>
        <v>175000</v>
      </c>
      <c r="H258" s="58">
        <v>38500</v>
      </c>
      <c r="I258" s="59">
        <f t="shared" si="24"/>
        <v>192500</v>
      </c>
    </row>
    <row r="259" spans="1:9" s="3" customFormat="1" ht="31.5" x14ac:dyDescent="0.25">
      <c r="A259" s="96">
        <v>6</v>
      </c>
      <c r="B259" s="18" t="s">
        <v>46</v>
      </c>
      <c r="C259" s="14" t="s">
        <v>185</v>
      </c>
      <c r="D259" s="11">
        <v>1</v>
      </c>
      <c r="E259" s="11">
        <v>5</v>
      </c>
      <c r="F259" s="29">
        <v>35000</v>
      </c>
      <c r="G259" s="29">
        <f t="shared" si="23"/>
        <v>175000</v>
      </c>
      <c r="H259" s="58">
        <v>38500</v>
      </c>
      <c r="I259" s="59">
        <f t="shared" si="24"/>
        <v>192500</v>
      </c>
    </row>
    <row r="260" spans="1:9" s="3" customFormat="1" ht="31.5" x14ac:dyDescent="0.25">
      <c r="A260" s="96">
        <v>7</v>
      </c>
      <c r="B260" s="18" t="s">
        <v>46</v>
      </c>
      <c r="C260" s="14" t="s">
        <v>353</v>
      </c>
      <c r="D260" s="11">
        <v>1</v>
      </c>
      <c r="E260" s="11">
        <v>5</v>
      </c>
      <c r="F260" s="29">
        <v>35000</v>
      </c>
      <c r="G260" s="29">
        <f t="shared" si="23"/>
        <v>175000</v>
      </c>
      <c r="H260" s="58">
        <v>38500</v>
      </c>
      <c r="I260" s="59">
        <f t="shared" si="24"/>
        <v>192500</v>
      </c>
    </row>
    <row r="261" spans="1:9" s="3" customFormat="1" ht="15.75" x14ac:dyDescent="0.25">
      <c r="A261" s="4"/>
      <c r="B261" s="26"/>
      <c r="C261" s="4"/>
      <c r="D261" s="24"/>
      <c r="E261" s="24"/>
      <c r="F261" s="24"/>
      <c r="G261" s="24"/>
      <c r="H261" s="24"/>
      <c r="I261" s="24"/>
    </row>
    <row r="262" spans="1:9" s="3" customFormat="1" ht="15.75" x14ac:dyDescent="0.25">
      <c r="A262" s="24"/>
      <c r="B262" s="33"/>
      <c r="C262" s="97" t="s">
        <v>64</v>
      </c>
      <c r="D262" s="24"/>
      <c r="E262" s="24"/>
      <c r="F262" s="24"/>
      <c r="G262" s="24"/>
      <c r="H262" s="24"/>
      <c r="I262" s="24"/>
    </row>
    <row r="263" spans="1:9" s="3" customFormat="1" ht="57" customHeight="1" x14ac:dyDescent="0.25">
      <c r="A263" s="146" t="s">
        <v>1</v>
      </c>
      <c r="B263" s="146" t="s">
        <v>2</v>
      </c>
      <c r="C263" s="146" t="s">
        <v>105</v>
      </c>
      <c r="D263" s="146" t="s">
        <v>4</v>
      </c>
      <c r="E263" s="146" t="s">
        <v>5</v>
      </c>
      <c r="F263" s="168" t="s">
        <v>264</v>
      </c>
      <c r="G263" s="169"/>
      <c r="H263" s="146" t="s">
        <v>264</v>
      </c>
      <c r="I263" s="146"/>
    </row>
    <row r="264" spans="1:9" s="3" customFormat="1" ht="78.75" x14ac:dyDescent="0.25">
      <c r="A264" s="146"/>
      <c r="B264" s="146"/>
      <c r="C264" s="146"/>
      <c r="D264" s="146"/>
      <c r="E264" s="146"/>
      <c r="F264" s="96" t="s">
        <v>368</v>
      </c>
      <c r="G264" s="96" t="s">
        <v>6</v>
      </c>
      <c r="H264" s="96" t="s">
        <v>266</v>
      </c>
      <c r="I264" s="96" t="s">
        <v>6</v>
      </c>
    </row>
    <row r="265" spans="1:9" s="3" customFormat="1" ht="15.75" x14ac:dyDescent="0.25">
      <c r="A265" s="96">
        <v>1</v>
      </c>
      <c r="B265" s="96">
        <v>2</v>
      </c>
      <c r="C265" s="96">
        <v>3</v>
      </c>
      <c r="D265" s="96"/>
      <c r="E265" s="96"/>
      <c r="F265" s="96"/>
      <c r="G265" s="96"/>
      <c r="H265" s="96">
        <v>4</v>
      </c>
      <c r="I265" s="96">
        <v>5</v>
      </c>
    </row>
    <row r="266" spans="1:9" s="3" customFormat="1" ht="31.5" x14ac:dyDescent="0.25">
      <c r="A266" s="11">
        <f t="shared" ref="A266:A281" si="25">ROW(A2)-1</f>
        <v>1</v>
      </c>
      <c r="B266" s="13" t="s">
        <v>80</v>
      </c>
      <c r="C266" s="14" t="s">
        <v>122</v>
      </c>
      <c r="D266" s="11">
        <v>2</v>
      </c>
      <c r="E266" s="11">
        <v>2.5</v>
      </c>
      <c r="F266" s="29">
        <v>45000</v>
      </c>
      <c r="G266" s="29">
        <f t="shared" ref="G266:G281" si="26">F266*E266</f>
        <v>112500</v>
      </c>
      <c r="H266" s="58">
        <v>49500</v>
      </c>
      <c r="I266" s="59">
        <f t="shared" ref="I266:I281" si="27">H266*E266</f>
        <v>123750</v>
      </c>
    </row>
    <row r="267" spans="1:9" s="3" customFormat="1" ht="31.5" x14ac:dyDescent="0.25">
      <c r="A267" s="11">
        <f t="shared" si="25"/>
        <v>2</v>
      </c>
      <c r="B267" s="13" t="s">
        <v>85</v>
      </c>
      <c r="C267" s="14" t="s">
        <v>168</v>
      </c>
      <c r="D267" s="11">
        <v>1</v>
      </c>
      <c r="E267" s="11">
        <v>2.5</v>
      </c>
      <c r="F267" s="29">
        <v>40000</v>
      </c>
      <c r="G267" s="29">
        <f t="shared" si="26"/>
        <v>100000</v>
      </c>
      <c r="H267" s="58">
        <v>44000</v>
      </c>
      <c r="I267" s="59">
        <f t="shared" si="27"/>
        <v>110000</v>
      </c>
    </row>
    <row r="268" spans="1:9" s="3" customFormat="1" ht="31.5" x14ac:dyDescent="0.25">
      <c r="A268" s="11">
        <f t="shared" si="25"/>
        <v>3</v>
      </c>
      <c r="B268" s="13" t="s">
        <v>85</v>
      </c>
      <c r="C268" s="14" t="s">
        <v>128</v>
      </c>
      <c r="D268" s="11">
        <v>1</v>
      </c>
      <c r="E268" s="11">
        <v>2.5</v>
      </c>
      <c r="F268" s="29">
        <v>40000</v>
      </c>
      <c r="G268" s="29">
        <f t="shared" si="26"/>
        <v>100000</v>
      </c>
      <c r="H268" s="58">
        <v>44000</v>
      </c>
      <c r="I268" s="59">
        <f t="shared" si="27"/>
        <v>110000</v>
      </c>
    </row>
    <row r="269" spans="1:9" s="3" customFormat="1" ht="15.75" x14ac:dyDescent="0.25">
      <c r="A269" s="11">
        <f t="shared" si="25"/>
        <v>4</v>
      </c>
      <c r="B269" s="13" t="s">
        <v>85</v>
      </c>
      <c r="C269" s="14" t="s">
        <v>169</v>
      </c>
      <c r="D269" s="11">
        <v>1</v>
      </c>
      <c r="E269" s="11">
        <v>2.5</v>
      </c>
      <c r="F269" s="29">
        <v>40000</v>
      </c>
      <c r="G269" s="29">
        <f t="shared" si="26"/>
        <v>100000</v>
      </c>
      <c r="H269" s="58">
        <v>44000</v>
      </c>
      <c r="I269" s="59">
        <f t="shared" si="27"/>
        <v>110000</v>
      </c>
    </row>
    <row r="270" spans="1:9" s="3" customFormat="1" ht="15.75" x14ac:dyDescent="0.25">
      <c r="A270" s="11">
        <f t="shared" si="25"/>
        <v>5</v>
      </c>
      <c r="B270" s="13" t="s">
        <v>86</v>
      </c>
      <c r="C270" s="14" t="s">
        <v>131</v>
      </c>
      <c r="D270" s="11">
        <v>1</v>
      </c>
      <c r="E270" s="11">
        <v>2.5</v>
      </c>
      <c r="F270" s="29">
        <v>40000</v>
      </c>
      <c r="G270" s="29">
        <f t="shared" si="26"/>
        <v>100000</v>
      </c>
      <c r="H270" s="58">
        <v>44000</v>
      </c>
      <c r="I270" s="59">
        <f t="shared" si="27"/>
        <v>110000</v>
      </c>
    </row>
    <row r="271" spans="1:9" s="3" customFormat="1" ht="31.5" x14ac:dyDescent="0.25">
      <c r="A271" s="11">
        <f t="shared" si="25"/>
        <v>6</v>
      </c>
      <c r="B271" s="13" t="s">
        <v>88</v>
      </c>
      <c r="C271" s="14" t="s">
        <v>171</v>
      </c>
      <c r="D271" s="11">
        <v>1</v>
      </c>
      <c r="E271" s="11">
        <v>2.5</v>
      </c>
      <c r="F271" s="29">
        <v>40000</v>
      </c>
      <c r="G271" s="29">
        <f t="shared" si="26"/>
        <v>100000</v>
      </c>
      <c r="H271" s="58">
        <v>44000</v>
      </c>
      <c r="I271" s="59">
        <f t="shared" si="27"/>
        <v>110000</v>
      </c>
    </row>
    <row r="272" spans="1:9" s="3" customFormat="1" ht="15.75" x14ac:dyDescent="0.25">
      <c r="A272" s="11">
        <f t="shared" si="25"/>
        <v>7</v>
      </c>
      <c r="B272" s="13" t="s">
        <v>363</v>
      </c>
      <c r="C272" s="14" t="s">
        <v>364</v>
      </c>
      <c r="D272" s="11">
        <v>1</v>
      </c>
      <c r="E272" s="11">
        <v>2.5</v>
      </c>
      <c r="F272" s="29">
        <v>40000</v>
      </c>
      <c r="G272" s="29">
        <f t="shared" si="26"/>
        <v>100000</v>
      </c>
      <c r="H272" s="58">
        <v>44000</v>
      </c>
      <c r="I272" s="59">
        <f t="shared" si="27"/>
        <v>110000</v>
      </c>
    </row>
    <row r="273" spans="1:9" s="3" customFormat="1" ht="31.5" x14ac:dyDescent="0.25">
      <c r="A273" s="11">
        <f t="shared" si="25"/>
        <v>8</v>
      </c>
      <c r="B273" s="13" t="s">
        <v>91</v>
      </c>
      <c r="C273" s="14" t="s">
        <v>365</v>
      </c>
      <c r="D273" s="11">
        <v>1</v>
      </c>
      <c r="E273" s="11">
        <v>2.5</v>
      </c>
      <c r="F273" s="29">
        <v>49000</v>
      </c>
      <c r="G273" s="29">
        <f t="shared" si="26"/>
        <v>122500</v>
      </c>
      <c r="H273" s="58">
        <v>53900</v>
      </c>
      <c r="I273" s="59">
        <f t="shared" si="27"/>
        <v>134750</v>
      </c>
    </row>
    <row r="274" spans="1:9" s="3" customFormat="1" ht="31.5" x14ac:dyDescent="0.25">
      <c r="A274" s="11">
        <f t="shared" si="25"/>
        <v>9</v>
      </c>
      <c r="B274" s="13" t="s">
        <v>91</v>
      </c>
      <c r="C274" s="14" t="s">
        <v>298</v>
      </c>
      <c r="D274" s="11">
        <v>1</v>
      </c>
      <c r="E274" s="11">
        <v>2.5</v>
      </c>
      <c r="F274" s="29">
        <v>49000</v>
      </c>
      <c r="G274" s="29">
        <f t="shared" si="26"/>
        <v>122500</v>
      </c>
      <c r="H274" s="58">
        <v>53900</v>
      </c>
      <c r="I274" s="59">
        <f t="shared" si="27"/>
        <v>134750</v>
      </c>
    </row>
    <row r="275" spans="1:9" s="3" customFormat="1" ht="31.5" x14ac:dyDescent="0.25">
      <c r="A275" s="11">
        <f t="shared" si="25"/>
        <v>10</v>
      </c>
      <c r="B275" s="13" t="s">
        <v>91</v>
      </c>
      <c r="C275" s="14" t="s">
        <v>296</v>
      </c>
      <c r="D275" s="11">
        <v>1</v>
      </c>
      <c r="E275" s="11">
        <v>2.5</v>
      </c>
      <c r="F275" s="29">
        <v>49000</v>
      </c>
      <c r="G275" s="29">
        <f t="shared" si="26"/>
        <v>122500</v>
      </c>
      <c r="H275" s="58">
        <v>53900</v>
      </c>
      <c r="I275" s="59">
        <f t="shared" si="27"/>
        <v>134750</v>
      </c>
    </row>
    <row r="276" spans="1:9" s="3" customFormat="1" ht="15.75" x14ac:dyDescent="0.25">
      <c r="A276" s="11">
        <f t="shared" si="25"/>
        <v>11</v>
      </c>
      <c r="B276" s="13" t="s">
        <v>91</v>
      </c>
      <c r="C276" s="14" t="s">
        <v>297</v>
      </c>
      <c r="D276" s="11">
        <v>1</v>
      </c>
      <c r="E276" s="11">
        <v>2.5</v>
      </c>
      <c r="F276" s="29">
        <v>49000</v>
      </c>
      <c r="G276" s="29">
        <f t="shared" si="26"/>
        <v>122500</v>
      </c>
      <c r="H276" s="58">
        <v>53900</v>
      </c>
      <c r="I276" s="59">
        <f t="shared" si="27"/>
        <v>134750</v>
      </c>
    </row>
    <row r="277" spans="1:9" s="3" customFormat="1" ht="31.5" x14ac:dyDescent="0.25">
      <c r="A277" s="11">
        <f t="shared" si="25"/>
        <v>12</v>
      </c>
      <c r="B277" s="13" t="s">
        <v>91</v>
      </c>
      <c r="C277" s="14" t="s">
        <v>295</v>
      </c>
      <c r="D277" s="11">
        <v>1</v>
      </c>
      <c r="E277" s="11">
        <v>2.5</v>
      </c>
      <c r="F277" s="29">
        <v>49000</v>
      </c>
      <c r="G277" s="29">
        <f t="shared" si="26"/>
        <v>122500</v>
      </c>
      <c r="H277" s="58">
        <v>53900</v>
      </c>
      <c r="I277" s="59">
        <f t="shared" si="27"/>
        <v>134750</v>
      </c>
    </row>
    <row r="278" spans="1:9" s="3" customFormat="1" ht="31.5" x14ac:dyDescent="0.25">
      <c r="A278" s="11">
        <f t="shared" si="25"/>
        <v>13</v>
      </c>
      <c r="B278" s="13" t="s">
        <v>91</v>
      </c>
      <c r="C278" s="14" t="s">
        <v>299</v>
      </c>
      <c r="D278" s="11">
        <v>1</v>
      </c>
      <c r="E278" s="11">
        <v>2.5</v>
      </c>
      <c r="F278" s="29">
        <v>49000</v>
      </c>
      <c r="G278" s="29">
        <f t="shared" si="26"/>
        <v>122500</v>
      </c>
      <c r="H278" s="58">
        <v>53900</v>
      </c>
      <c r="I278" s="59">
        <f t="shared" si="27"/>
        <v>134750</v>
      </c>
    </row>
    <row r="279" spans="1:9" s="3" customFormat="1" ht="31.5" x14ac:dyDescent="0.25">
      <c r="A279" s="11">
        <f t="shared" si="25"/>
        <v>14</v>
      </c>
      <c r="B279" s="13" t="s">
        <v>91</v>
      </c>
      <c r="C279" s="14" t="s">
        <v>300</v>
      </c>
      <c r="D279" s="11">
        <v>1</v>
      </c>
      <c r="E279" s="11">
        <v>2.5</v>
      </c>
      <c r="F279" s="29">
        <v>49000</v>
      </c>
      <c r="G279" s="29">
        <f t="shared" si="26"/>
        <v>122500</v>
      </c>
      <c r="H279" s="58">
        <v>53900</v>
      </c>
      <c r="I279" s="59">
        <f t="shared" si="27"/>
        <v>134750</v>
      </c>
    </row>
    <row r="280" spans="1:9" s="3" customFormat="1" ht="31.5" x14ac:dyDescent="0.25">
      <c r="A280" s="11">
        <f t="shared" si="25"/>
        <v>15</v>
      </c>
      <c r="B280" s="13" t="s">
        <v>93</v>
      </c>
      <c r="C280" s="14" t="s">
        <v>174</v>
      </c>
      <c r="D280" s="11">
        <v>1</v>
      </c>
      <c r="E280" s="11">
        <v>2.5</v>
      </c>
      <c r="F280" s="29">
        <v>40000</v>
      </c>
      <c r="G280" s="29">
        <f t="shared" si="26"/>
        <v>100000</v>
      </c>
      <c r="H280" s="58">
        <v>44000</v>
      </c>
      <c r="I280" s="59">
        <f t="shared" si="27"/>
        <v>110000</v>
      </c>
    </row>
    <row r="281" spans="1:9" s="3" customFormat="1" ht="31.5" x14ac:dyDescent="0.25">
      <c r="A281" s="11">
        <f t="shared" si="25"/>
        <v>16</v>
      </c>
      <c r="B281" s="13" t="s">
        <v>93</v>
      </c>
      <c r="C281" s="14" t="s">
        <v>303</v>
      </c>
      <c r="D281" s="11">
        <v>1</v>
      </c>
      <c r="E281" s="11">
        <v>2.5</v>
      </c>
      <c r="F281" s="29">
        <v>40000</v>
      </c>
      <c r="G281" s="29">
        <f t="shared" si="26"/>
        <v>100000</v>
      </c>
      <c r="H281" s="58">
        <v>44000</v>
      </c>
      <c r="I281" s="59">
        <f t="shared" si="27"/>
        <v>110000</v>
      </c>
    </row>
    <row r="282" spans="1:9" s="3" customFormat="1" x14ac:dyDescent="0.25">
      <c r="B282" s="12"/>
      <c r="D282" s="5"/>
      <c r="E282" s="5"/>
      <c r="F282" s="5"/>
      <c r="G282" s="5"/>
      <c r="H282" s="5"/>
      <c r="I282" s="5"/>
    </row>
    <row r="283" spans="1:9" s="6" customFormat="1" ht="84" customHeight="1" x14ac:dyDescent="0.25">
      <c r="A283" s="174" t="s">
        <v>99</v>
      </c>
      <c r="B283" s="174"/>
      <c r="C283" s="174"/>
      <c r="D283" s="174"/>
      <c r="E283" s="174"/>
      <c r="F283" s="174"/>
      <c r="G283" s="174"/>
      <c r="H283" s="174"/>
      <c r="I283" s="174"/>
    </row>
    <row r="284" spans="1:9" s="3" customFormat="1" x14ac:dyDescent="0.25">
      <c r="D284" s="5"/>
      <c r="E284" s="5"/>
      <c r="F284" s="5"/>
      <c r="G284" s="5"/>
      <c r="H284" s="5"/>
      <c r="I284" s="5"/>
    </row>
    <row r="285" spans="1:9" s="3" customFormat="1" x14ac:dyDescent="0.25">
      <c r="D285" s="5"/>
      <c r="E285" s="5"/>
      <c r="F285" s="5"/>
      <c r="G285" s="5"/>
      <c r="H285" s="5"/>
      <c r="I285" s="5"/>
    </row>
    <row r="286" spans="1:9" x14ac:dyDescent="0.25">
      <c r="C286" s="7"/>
    </row>
    <row r="287" spans="1:9" ht="16.5" x14ac:dyDescent="0.25">
      <c r="A287" s="156" t="s">
        <v>100</v>
      </c>
      <c r="B287" s="156"/>
      <c r="C287" s="156"/>
      <c r="D287" s="5"/>
      <c r="E287" s="5"/>
      <c r="F287" s="5"/>
      <c r="G287" s="5"/>
      <c r="H287" s="5"/>
      <c r="I287" s="5"/>
    </row>
    <row r="288" spans="1:9" s="78" customFormat="1" ht="17.25" x14ac:dyDescent="0.25">
      <c r="A288" s="154" t="s">
        <v>101</v>
      </c>
      <c r="B288" s="154"/>
      <c r="C288" s="154"/>
      <c r="D288" s="76"/>
      <c r="E288" s="77"/>
      <c r="F288" s="77"/>
      <c r="G288" s="77"/>
      <c r="H288" s="77" t="s">
        <v>102</v>
      </c>
    </row>
  </sheetData>
  <mergeCells count="100">
    <mergeCell ref="A283:I283"/>
    <mergeCell ref="A287:C287"/>
    <mergeCell ref="A288:C288"/>
    <mergeCell ref="H251:I251"/>
    <mergeCell ref="A263:A264"/>
    <mergeCell ref="B263:B264"/>
    <mergeCell ref="C263:C264"/>
    <mergeCell ref="D263:D264"/>
    <mergeCell ref="E263:E264"/>
    <mergeCell ref="F263:G263"/>
    <mergeCell ref="H263:I263"/>
    <mergeCell ref="A249:G249"/>
    <mergeCell ref="A250:G250"/>
    <mergeCell ref="A251:A252"/>
    <mergeCell ref="B251:B252"/>
    <mergeCell ref="C251:C252"/>
    <mergeCell ref="D251:D252"/>
    <mergeCell ref="E251:E252"/>
    <mergeCell ref="F251:G251"/>
    <mergeCell ref="H221:I221"/>
    <mergeCell ref="A227:G227"/>
    <mergeCell ref="A228:A229"/>
    <mergeCell ref="B228:B229"/>
    <mergeCell ref="C228:C229"/>
    <mergeCell ref="D228:D229"/>
    <mergeCell ref="E228:E229"/>
    <mergeCell ref="F228:G228"/>
    <mergeCell ref="H228:I228"/>
    <mergeCell ref="A220:G220"/>
    <mergeCell ref="A221:A222"/>
    <mergeCell ref="B221:B222"/>
    <mergeCell ref="C221:C222"/>
    <mergeCell ref="D221:D222"/>
    <mergeCell ref="E221:E222"/>
    <mergeCell ref="F221:G221"/>
    <mergeCell ref="H187:I187"/>
    <mergeCell ref="A193:G193"/>
    <mergeCell ref="A194:G194"/>
    <mergeCell ref="A195:A196"/>
    <mergeCell ref="B195:B196"/>
    <mergeCell ref="C195:C196"/>
    <mergeCell ref="D195:D196"/>
    <mergeCell ref="E195:E196"/>
    <mergeCell ref="F195:G195"/>
    <mergeCell ref="H195:I195"/>
    <mergeCell ref="A186:G186"/>
    <mergeCell ref="A187:A188"/>
    <mergeCell ref="B187:B188"/>
    <mergeCell ref="C187:C188"/>
    <mergeCell ref="D187:D188"/>
    <mergeCell ref="E187:E188"/>
    <mergeCell ref="F187:G187"/>
    <mergeCell ref="H160:I160"/>
    <mergeCell ref="A167:G167"/>
    <mergeCell ref="A168:G168"/>
    <mergeCell ref="A169:A170"/>
    <mergeCell ref="B169:B170"/>
    <mergeCell ref="C169:C170"/>
    <mergeCell ref="D169:D170"/>
    <mergeCell ref="E169:E170"/>
    <mergeCell ref="F169:G169"/>
    <mergeCell ref="H169:I169"/>
    <mergeCell ref="A159:G159"/>
    <mergeCell ref="A160:A161"/>
    <mergeCell ref="B160:B161"/>
    <mergeCell ref="C160:C161"/>
    <mergeCell ref="D160:D161"/>
    <mergeCell ref="E160:E161"/>
    <mergeCell ref="F160:G160"/>
    <mergeCell ref="H73:I73"/>
    <mergeCell ref="A78:G78"/>
    <mergeCell ref="A79:A80"/>
    <mergeCell ref="B79:B80"/>
    <mergeCell ref="C79:C80"/>
    <mergeCell ref="D79:D80"/>
    <mergeCell ref="E79:E80"/>
    <mergeCell ref="F79:G79"/>
    <mergeCell ref="H79:I79"/>
    <mergeCell ref="A72:G72"/>
    <mergeCell ref="A73:A74"/>
    <mergeCell ref="B73:B74"/>
    <mergeCell ref="C73:C74"/>
    <mergeCell ref="D73:D74"/>
    <mergeCell ref="E73:E74"/>
    <mergeCell ref="F73:G73"/>
    <mergeCell ref="A6:I6"/>
    <mergeCell ref="A8:G8"/>
    <mergeCell ref="A9:A10"/>
    <mergeCell ref="B9:B10"/>
    <mergeCell ref="C9:C10"/>
    <mergeCell ref="D9:D10"/>
    <mergeCell ref="E9:E10"/>
    <mergeCell ref="F9:G9"/>
    <mergeCell ref="H9:I9"/>
    <mergeCell ref="F1:G1"/>
    <mergeCell ref="H1:I1"/>
    <mergeCell ref="F2:G2"/>
    <mergeCell ref="H2:I2"/>
    <mergeCell ref="F3:G3"/>
    <mergeCell ref="H3:I3"/>
  </mergeCells>
  <pageMargins left="0.23622047244094491" right="0.23622047244094491" top="0.74803149606299213" bottom="0.74803149606299213" header="0.31496062992125984" footer="0.31496062992125984"/>
  <pageSetup paperSize="9" scale="64" fitToHeight="8" orientation="portrait" r:id="rId1"/>
  <rowBreaks count="1" manualBreakCount="1">
    <brk id="185" max="8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884D68-7F01-4367-92A6-DE11AD960C8E}">
  <sheetPr filterMode="1">
    <pageSetUpPr fitToPage="1"/>
  </sheetPr>
  <dimension ref="A1:K50"/>
  <sheetViews>
    <sheetView view="pageBreakPreview" topLeftCell="A39" zoomScale="118" zoomScaleNormal="100" zoomScaleSheetLayoutView="118" workbookViewId="0">
      <selection activeCell="C42" sqref="C42"/>
    </sheetView>
  </sheetViews>
  <sheetFormatPr defaultRowHeight="15" outlineLevelCol="1" x14ac:dyDescent="0.25"/>
  <cols>
    <col min="1" max="1" width="4.85546875" style="1" customWidth="1"/>
    <col min="2" max="2" width="16.7109375" style="1" hidden="1" customWidth="1" outlineLevel="1"/>
    <col min="3" max="3" width="26.5703125" style="1" customWidth="1" collapsed="1"/>
    <col min="4" max="4" width="31.7109375" style="1" customWidth="1"/>
    <col min="5" max="5" width="10.28515625" style="1" customWidth="1"/>
    <col min="6" max="6" width="8" style="2" customWidth="1" outlineLevel="1"/>
    <col min="7" max="7" width="5.7109375" style="2" customWidth="1" outlineLevel="1"/>
    <col min="8" max="8" width="13.85546875" style="2" customWidth="1" outlineLevel="1"/>
    <col min="9" max="9" width="15.140625" style="2" customWidth="1" outlineLevel="1"/>
    <col min="10" max="10" width="14.85546875" style="2" bestFit="1" customWidth="1"/>
    <col min="11" max="11" width="14.5703125" style="2" customWidth="1"/>
    <col min="12" max="16384" width="9.140625" style="1"/>
  </cols>
  <sheetData>
    <row r="1" spans="1:11" ht="16.5" x14ac:dyDescent="0.25">
      <c r="H1" s="167"/>
      <c r="I1" s="167"/>
      <c r="J1" s="167" t="s">
        <v>196</v>
      </c>
      <c r="K1" s="167"/>
    </row>
    <row r="2" spans="1:11" ht="16.5" x14ac:dyDescent="0.25">
      <c r="H2" s="167"/>
      <c r="I2" s="167"/>
      <c r="J2" s="167"/>
      <c r="K2" s="167"/>
    </row>
    <row r="3" spans="1:11" ht="16.5" x14ac:dyDescent="0.25">
      <c r="H3" s="167"/>
      <c r="I3" s="167"/>
      <c r="J3" s="167" t="s">
        <v>263</v>
      </c>
      <c r="K3" s="167"/>
    </row>
    <row r="4" spans="1:11" x14ac:dyDescent="0.25">
      <c r="H4" s="10"/>
      <c r="I4" s="10"/>
      <c r="J4" s="10" t="s">
        <v>103</v>
      </c>
      <c r="K4" s="10" t="s">
        <v>104</v>
      </c>
    </row>
    <row r="6" spans="1:11" ht="57.75" customHeight="1" x14ac:dyDescent="0.25">
      <c r="A6" s="153" t="s">
        <v>221</v>
      </c>
      <c r="B6" s="153"/>
      <c r="C6" s="153"/>
      <c r="D6" s="153"/>
      <c r="E6" s="153"/>
      <c r="F6" s="153"/>
      <c r="G6" s="153"/>
      <c r="H6" s="153"/>
      <c r="I6" s="153"/>
      <c r="J6" s="1"/>
      <c r="K6" s="1"/>
    </row>
    <row r="7" spans="1:11" ht="16.5" x14ac:dyDescent="0.25">
      <c r="A7" s="98"/>
      <c r="B7" s="98"/>
      <c r="C7" s="98"/>
      <c r="D7" s="98"/>
      <c r="E7" s="98"/>
      <c r="F7" s="98"/>
      <c r="G7" s="98"/>
      <c r="H7" s="98"/>
      <c r="I7" s="98"/>
      <c r="J7" s="98"/>
      <c r="K7" s="98"/>
    </row>
    <row r="8" spans="1:11" ht="15.75" x14ac:dyDescent="0.25">
      <c r="A8" s="20"/>
      <c r="B8" s="21"/>
      <c r="C8" s="21"/>
      <c r="D8" s="17" t="s">
        <v>181</v>
      </c>
      <c r="E8" s="17"/>
      <c r="F8" s="21"/>
      <c r="G8" s="21"/>
      <c r="H8" s="21"/>
      <c r="I8" s="21"/>
      <c r="J8" s="21"/>
      <c r="K8" s="21"/>
    </row>
    <row r="9" spans="1:11" ht="59.25" customHeight="1" x14ac:dyDescent="0.25">
      <c r="A9" s="146" t="s">
        <v>1</v>
      </c>
      <c r="B9" s="146" t="s">
        <v>2</v>
      </c>
      <c r="C9" s="146" t="s">
        <v>223</v>
      </c>
      <c r="D9" s="146" t="s">
        <v>224</v>
      </c>
      <c r="E9" s="146" t="s">
        <v>237</v>
      </c>
      <c r="F9" s="146" t="s">
        <v>4</v>
      </c>
      <c r="G9" s="146" t="s">
        <v>5</v>
      </c>
      <c r="H9" s="146" t="s">
        <v>3</v>
      </c>
      <c r="I9" s="146"/>
      <c r="J9" s="146" t="s">
        <v>264</v>
      </c>
      <c r="K9" s="146"/>
    </row>
    <row r="10" spans="1:11" ht="78.75" x14ac:dyDescent="0.25">
      <c r="A10" s="146"/>
      <c r="B10" s="146"/>
      <c r="C10" s="146"/>
      <c r="D10" s="146"/>
      <c r="E10" s="146"/>
      <c r="F10" s="146"/>
      <c r="G10" s="146"/>
      <c r="H10" s="96" t="s">
        <v>266</v>
      </c>
      <c r="I10" s="96" t="s">
        <v>6</v>
      </c>
      <c r="J10" s="96" t="s">
        <v>266</v>
      </c>
      <c r="K10" s="96" t="s">
        <v>6</v>
      </c>
    </row>
    <row r="11" spans="1:11" s="3" customFormat="1" ht="15.75" x14ac:dyDescent="0.25">
      <c r="A11" s="96">
        <v>1</v>
      </c>
      <c r="B11" s="96">
        <v>2</v>
      </c>
      <c r="C11" s="96">
        <v>2</v>
      </c>
      <c r="D11" s="96">
        <v>3</v>
      </c>
      <c r="E11" s="96">
        <v>4</v>
      </c>
      <c r="F11" s="96"/>
      <c r="G11" s="96"/>
      <c r="H11" s="96">
        <v>5</v>
      </c>
      <c r="I11" s="96">
        <v>6</v>
      </c>
      <c r="J11" s="96">
        <v>5</v>
      </c>
      <c r="K11" s="96">
        <v>6</v>
      </c>
    </row>
    <row r="12" spans="1:11" s="3" customFormat="1" ht="15.75" x14ac:dyDescent="0.25">
      <c r="A12" s="96">
        <f>ROW(A2)-1</f>
        <v>1</v>
      </c>
      <c r="B12" s="18" t="s">
        <v>222</v>
      </c>
      <c r="C12" s="45" t="s">
        <v>225</v>
      </c>
      <c r="D12" s="45" t="s">
        <v>226</v>
      </c>
      <c r="E12" s="45" t="s">
        <v>238</v>
      </c>
      <c r="F12" s="96">
        <v>2</v>
      </c>
      <c r="G12" s="96">
        <v>4</v>
      </c>
      <c r="H12" s="23">
        <v>150371</v>
      </c>
      <c r="I12" s="23">
        <f>G12*H12</f>
        <v>601484</v>
      </c>
      <c r="J12" s="58">
        <f>ROUNDDOWN(H12*1.2,0)</f>
        <v>180445</v>
      </c>
      <c r="K12" s="59">
        <f>J12*G12</f>
        <v>721780</v>
      </c>
    </row>
    <row r="13" spans="1:11" s="3" customFormat="1" ht="15.75" x14ac:dyDescent="0.25">
      <c r="A13" s="96">
        <v>2</v>
      </c>
      <c r="B13" s="18"/>
      <c r="C13" s="45" t="s">
        <v>316</v>
      </c>
      <c r="D13" s="45" t="s">
        <v>315</v>
      </c>
      <c r="E13" s="45" t="s">
        <v>238</v>
      </c>
      <c r="F13" s="96">
        <v>2</v>
      </c>
      <c r="G13" s="96">
        <v>4</v>
      </c>
      <c r="H13" s="23">
        <v>150371</v>
      </c>
      <c r="I13" s="23">
        <f t="shared" ref="I13:I16" si="0">G13*H13</f>
        <v>601484</v>
      </c>
      <c r="J13" s="58">
        <f t="shared" ref="J13:J42" si="1">ROUNDDOWN(H13*1.2,0)</f>
        <v>180445</v>
      </c>
      <c r="K13" s="59">
        <f t="shared" ref="K13:K17" si="2">J13*G13</f>
        <v>721780</v>
      </c>
    </row>
    <row r="14" spans="1:11" s="3" customFormat="1" ht="31.5" x14ac:dyDescent="0.25">
      <c r="A14" s="96">
        <v>3</v>
      </c>
      <c r="B14" s="18"/>
      <c r="C14" s="45" t="s">
        <v>316</v>
      </c>
      <c r="D14" s="45" t="s">
        <v>318</v>
      </c>
      <c r="E14" s="45" t="s">
        <v>238</v>
      </c>
      <c r="F14" s="96">
        <v>2</v>
      </c>
      <c r="G14" s="96">
        <v>4</v>
      </c>
      <c r="H14" s="23">
        <v>150371</v>
      </c>
      <c r="I14" s="23">
        <f t="shared" si="0"/>
        <v>601484</v>
      </c>
      <c r="J14" s="58">
        <f t="shared" si="1"/>
        <v>180445</v>
      </c>
      <c r="K14" s="59">
        <f t="shared" si="2"/>
        <v>721780</v>
      </c>
    </row>
    <row r="15" spans="1:11" s="3" customFormat="1" ht="15.75" x14ac:dyDescent="0.25">
      <c r="A15" s="96">
        <v>4</v>
      </c>
      <c r="B15" s="18"/>
      <c r="C15" s="45" t="s">
        <v>316</v>
      </c>
      <c r="D15" s="45" t="s">
        <v>319</v>
      </c>
      <c r="E15" s="45" t="s">
        <v>238</v>
      </c>
      <c r="F15" s="96">
        <v>2</v>
      </c>
      <c r="G15" s="96">
        <v>4</v>
      </c>
      <c r="H15" s="23">
        <v>150371</v>
      </c>
      <c r="I15" s="23">
        <f t="shared" si="0"/>
        <v>601484</v>
      </c>
      <c r="J15" s="58">
        <f t="shared" si="1"/>
        <v>180445</v>
      </c>
      <c r="K15" s="59">
        <f t="shared" si="2"/>
        <v>721780</v>
      </c>
    </row>
    <row r="16" spans="1:11" s="3" customFormat="1" ht="15.75" x14ac:dyDescent="0.25">
      <c r="A16" s="96">
        <v>5</v>
      </c>
      <c r="B16" s="18"/>
      <c r="C16" s="45" t="s">
        <v>316</v>
      </c>
      <c r="D16" s="45" t="s">
        <v>317</v>
      </c>
      <c r="E16" s="45" t="s">
        <v>238</v>
      </c>
      <c r="F16" s="96">
        <v>2</v>
      </c>
      <c r="G16" s="96">
        <v>4</v>
      </c>
      <c r="H16" s="23">
        <v>150371</v>
      </c>
      <c r="I16" s="23">
        <f t="shared" si="0"/>
        <v>601484</v>
      </c>
      <c r="J16" s="58">
        <f t="shared" si="1"/>
        <v>180445</v>
      </c>
      <c r="K16" s="59">
        <f t="shared" si="2"/>
        <v>721780</v>
      </c>
    </row>
    <row r="17" spans="1:11" s="4" customFormat="1" ht="66" x14ac:dyDescent="0.25">
      <c r="A17" s="96">
        <v>6</v>
      </c>
      <c r="B17" s="18" t="s">
        <v>195</v>
      </c>
      <c r="C17" s="84" t="s">
        <v>320</v>
      </c>
      <c r="D17" s="86" t="s">
        <v>321</v>
      </c>
      <c r="E17" s="45" t="s">
        <v>238</v>
      </c>
      <c r="F17" s="42">
        <v>2</v>
      </c>
      <c r="G17" s="11">
        <v>4</v>
      </c>
      <c r="H17" s="23">
        <v>150371</v>
      </c>
      <c r="I17" s="23">
        <f>G17*H17</f>
        <v>601484</v>
      </c>
      <c r="J17" s="58">
        <f t="shared" si="1"/>
        <v>180445</v>
      </c>
      <c r="K17" s="59">
        <f t="shared" si="2"/>
        <v>721780</v>
      </c>
    </row>
    <row r="18" spans="1:11" s="4" customFormat="1" ht="47.25" x14ac:dyDescent="0.25">
      <c r="A18" s="96">
        <v>7</v>
      </c>
      <c r="B18" s="18" t="s">
        <v>195</v>
      </c>
      <c r="C18" s="85" t="s">
        <v>322</v>
      </c>
      <c r="D18" s="45" t="s">
        <v>323</v>
      </c>
      <c r="E18" s="45" t="s">
        <v>238</v>
      </c>
      <c r="F18" s="42">
        <v>2</v>
      </c>
      <c r="G18" s="11">
        <v>3</v>
      </c>
      <c r="H18" s="23">
        <v>150371</v>
      </c>
      <c r="I18" s="23">
        <f>G18*H18</f>
        <v>451113</v>
      </c>
      <c r="J18" s="58">
        <f t="shared" si="1"/>
        <v>180445</v>
      </c>
      <c r="K18" s="59">
        <f>J18*G18</f>
        <v>541335</v>
      </c>
    </row>
    <row r="19" spans="1:11" s="4" customFormat="1" ht="47.25" x14ac:dyDescent="0.25">
      <c r="A19" s="96">
        <v>8</v>
      </c>
      <c r="B19" s="18"/>
      <c r="C19" s="85" t="s">
        <v>322</v>
      </c>
      <c r="D19" s="45" t="s">
        <v>324</v>
      </c>
      <c r="E19" s="45" t="s">
        <v>238</v>
      </c>
      <c r="F19" s="42">
        <v>2</v>
      </c>
      <c r="G19" s="11">
        <v>3</v>
      </c>
      <c r="H19" s="23">
        <v>150371</v>
      </c>
      <c r="I19" s="23">
        <f>G19*H19</f>
        <v>451113</v>
      </c>
      <c r="J19" s="58">
        <f t="shared" si="1"/>
        <v>180445</v>
      </c>
      <c r="K19" s="59">
        <f>J19*G19</f>
        <v>541335</v>
      </c>
    </row>
    <row r="20" spans="1:11" s="4" customFormat="1" ht="33" x14ac:dyDescent="0.25">
      <c r="A20" s="96">
        <v>9</v>
      </c>
      <c r="B20" s="18"/>
      <c r="C20" s="86" t="s">
        <v>325</v>
      </c>
      <c r="D20" s="87" t="s">
        <v>326</v>
      </c>
      <c r="E20" s="45" t="s">
        <v>238</v>
      </c>
      <c r="F20" s="42">
        <v>2</v>
      </c>
      <c r="G20" s="11">
        <v>4</v>
      </c>
      <c r="H20" s="23">
        <v>150371</v>
      </c>
      <c r="I20" s="23">
        <f>G20*H20</f>
        <v>601484</v>
      </c>
      <c r="J20" s="58">
        <f t="shared" si="1"/>
        <v>180445</v>
      </c>
      <c r="K20" s="59">
        <f>J20*G20</f>
        <v>721780</v>
      </c>
    </row>
    <row r="21" spans="1:11" s="4" customFormat="1" ht="33" x14ac:dyDescent="0.25">
      <c r="A21" s="96">
        <v>10</v>
      </c>
      <c r="B21" s="18"/>
      <c r="C21" s="86" t="s">
        <v>325</v>
      </c>
      <c r="D21" s="86" t="s">
        <v>327</v>
      </c>
      <c r="E21" s="45" t="s">
        <v>238</v>
      </c>
      <c r="F21" s="42">
        <v>2</v>
      </c>
      <c r="G21" s="11">
        <v>4</v>
      </c>
      <c r="H21" s="23">
        <v>150371</v>
      </c>
      <c r="I21" s="23">
        <f t="shared" ref="I21:I38" si="3">G21*H21</f>
        <v>601484</v>
      </c>
      <c r="J21" s="58">
        <f t="shared" si="1"/>
        <v>180445</v>
      </c>
      <c r="K21" s="59">
        <f t="shared" ref="K21:K22" si="4">J21*G21</f>
        <v>721780</v>
      </c>
    </row>
    <row r="22" spans="1:11" s="4" customFormat="1" ht="66" x14ac:dyDescent="0.25">
      <c r="A22" s="96">
        <v>11</v>
      </c>
      <c r="B22" s="18"/>
      <c r="C22" s="88" t="s">
        <v>328</v>
      </c>
      <c r="D22" s="86" t="s">
        <v>329</v>
      </c>
      <c r="E22" s="45" t="s">
        <v>238</v>
      </c>
      <c r="F22" s="42">
        <v>2</v>
      </c>
      <c r="G22" s="11">
        <v>4</v>
      </c>
      <c r="H22" s="23">
        <v>150371</v>
      </c>
      <c r="I22" s="23">
        <f t="shared" si="3"/>
        <v>601484</v>
      </c>
      <c r="J22" s="58">
        <f t="shared" si="1"/>
        <v>180445</v>
      </c>
      <c r="K22" s="59">
        <f t="shared" si="4"/>
        <v>721780</v>
      </c>
    </row>
    <row r="23" spans="1:11" s="4" customFormat="1" ht="66" x14ac:dyDescent="0.25">
      <c r="A23" s="96">
        <v>12</v>
      </c>
      <c r="B23" s="18" t="s">
        <v>195</v>
      </c>
      <c r="C23" s="89" t="s">
        <v>330</v>
      </c>
      <c r="D23" s="86" t="s">
        <v>331</v>
      </c>
      <c r="E23" s="45" t="s">
        <v>238</v>
      </c>
      <c r="F23" s="42">
        <v>2</v>
      </c>
      <c r="G23" s="11">
        <v>3</v>
      </c>
      <c r="H23" s="23">
        <v>150371</v>
      </c>
      <c r="I23" s="23">
        <f t="shared" si="3"/>
        <v>451113</v>
      </c>
      <c r="J23" s="58">
        <f t="shared" si="1"/>
        <v>180445</v>
      </c>
      <c r="K23" s="59">
        <f>J23*G23</f>
        <v>541335</v>
      </c>
    </row>
    <row r="24" spans="1:11" s="4" customFormat="1" ht="47.25" x14ac:dyDescent="0.25">
      <c r="A24" s="96">
        <v>13</v>
      </c>
      <c r="B24" s="18" t="s">
        <v>213</v>
      </c>
      <c r="C24" s="45" t="s">
        <v>231</v>
      </c>
      <c r="D24" s="45" t="s">
        <v>232</v>
      </c>
      <c r="E24" s="45" t="s">
        <v>238</v>
      </c>
      <c r="F24" s="42">
        <v>1</v>
      </c>
      <c r="G24" s="11">
        <v>3</v>
      </c>
      <c r="H24" s="23">
        <v>143771</v>
      </c>
      <c r="I24" s="23">
        <f>G24*H24</f>
        <v>431313</v>
      </c>
      <c r="J24" s="58">
        <f t="shared" si="1"/>
        <v>172525</v>
      </c>
      <c r="K24" s="59">
        <f t="shared" ref="K24:K41" si="5">J24*G24</f>
        <v>517575</v>
      </c>
    </row>
    <row r="25" spans="1:11" s="4" customFormat="1" ht="31.5" x14ac:dyDescent="0.25">
      <c r="A25" s="96">
        <v>14</v>
      </c>
      <c r="B25" s="18" t="s">
        <v>191</v>
      </c>
      <c r="C25" s="45" t="s">
        <v>228</v>
      </c>
      <c r="D25" s="45" t="s">
        <v>227</v>
      </c>
      <c r="E25" s="45" t="s">
        <v>238</v>
      </c>
      <c r="F25" s="42">
        <v>1</v>
      </c>
      <c r="G25" s="11">
        <v>3</v>
      </c>
      <c r="H25" s="23">
        <v>143771</v>
      </c>
      <c r="I25" s="23">
        <f t="shared" si="3"/>
        <v>431313</v>
      </c>
      <c r="J25" s="58">
        <f t="shared" si="1"/>
        <v>172525</v>
      </c>
      <c r="K25" s="59">
        <f t="shared" si="5"/>
        <v>517575</v>
      </c>
    </row>
    <row r="26" spans="1:11" s="4" customFormat="1" ht="15.75" x14ac:dyDescent="0.25">
      <c r="A26" s="96">
        <v>15</v>
      </c>
      <c r="B26" s="18" t="s">
        <v>191</v>
      </c>
      <c r="C26" s="45" t="s">
        <v>228</v>
      </c>
      <c r="D26" s="45" t="s">
        <v>229</v>
      </c>
      <c r="E26" s="45" t="s">
        <v>238</v>
      </c>
      <c r="F26" s="42">
        <v>1</v>
      </c>
      <c r="G26" s="11">
        <v>3</v>
      </c>
      <c r="H26" s="23">
        <v>143771</v>
      </c>
      <c r="I26" s="23">
        <f t="shared" si="3"/>
        <v>431313</v>
      </c>
      <c r="J26" s="58">
        <f t="shared" si="1"/>
        <v>172525</v>
      </c>
      <c r="K26" s="59">
        <f t="shared" si="5"/>
        <v>517575</v>
      </c>
    </row>
    <row r="27" spans="1:11" s="4" customFormat="1" ht="15.75" x14ac:dyDescent="0.25">
      <c r="A27" s="96">
        <v>16</v>
      </c>
      <c r="B27" s="18" t="s">
        <v>191</v>
      </c>
      <c r="C27" s="45" t="s">
        <v>228</v>
      </c>
      <c r="D27" s="45" t="s">
        <v>230</v>
      </c>
      <c r="E27" s="45" t="s">
        <v>238</v>
      </c>
      <c r="F27" s="42">
        <v>1</v>
      </c>
      <c r="G27" s="11">
        <v>3</v>
      </c>
      <c r="H27" s="23">
        <v>143771</v>
      </c>
      <c r="I27" s="23">
        <f t="shared" si="3"/>
        <v>431313</v>
      </c>
      <c r="J27" s="58">
        <f t="shared" si="1"/>
        <v>172525</v>
      </c>
      <c r="K27" s="59">
        <f t="shared" si="5"/>
        <v>517575</v>
      </c>
    </row>
    <row r="28" spans="1:11" s="3" customFormat="1" ht="15.75" x14ac:dyDescent="0.25">
      <c r="A28" s="96">
        <v>17</v>
      </c>
      <c r="B28" s="18" t="s">
        <v>194</v>
      </c>
      <c r="C28" s="45" t="s">
        <v>233</v>
      </c>
      <c r="D28" s="45" t="s">
        <v>234</v>
      </c>
      <c r="E28" s="45" t="s">
        <v>238</v>
      </c>
      <c r="F28" s="42">
        <v>1</v>
      </c>
      <c r="G28" s="11">
        <v>3</v>
      </c>
      <c r="H28" s="23">
        <v>143771</v>
      </c>
      <c r="I28" s="23">
        <f>G28*H28</f>
        <v>431313</v>
      </c>
      <c r="J28" s="58">
        <f t="shared" si="1"/>
        <v>172525</v>
      </c>
      <c r="K28" s="59">
        <f t="shared" si="5"/>
        <v>517575</v>
      </c>
    </row>
    <row r="29" spans="1:11" s="3" customFormat="1" ht="15.75" x14ac:dyDescent="0.25">
      <c r="A29" s="96">
        <v>18</v>
      </c>
      <c r="B29" s="18" t="s">
        <v>194</v>
      </c>
      <c r="C29" s="45" t="s">
        <v>233</v>
      </c>
      <c r="D29" s="45" t="s">
        <v>235</v>
      </c>
      <c r="E29" s="45" t="s">
        <v>238</v>
      </c>
      <c r="F29" s="42">
        <v>1</v>
      </c>
      <c r="G29" s="11">
        <v>3</v>
      </c>
      <c r="H29" s="23">
        <v>143771</v>
      </c>
      <c r="I29" s="23">
        <f>G29*H29</f>
        <v>431313</v>
      </c>
      <c r="J29" s="58">
        <f t="shared" si="1"/>
        <v>172525</v>
      </c>
      <c r="K29" s="59">
        <f t="shared" si="5"/>
        <v>517575</v>
      </c>
    </row>
    <row r="30" spans="1:11" s="3" customFormat="1" ht="31.5" x14ac:dyDescent="0.25">
      <c r="A30" s="96">
        <v>19</v>
      </c>
      <c r="B30" s="18"/>
      <c r="C30" s="90" t="s">
        <v>333</v>
      </c>
      <c r="D30" s="45" t="s">
        <v>332</v>
      </c>
      <c r="E30" s="45"/>
      <c r="F30" s="42">
        <v>1</v>
      </c>
      <c r="G30" s="11">
        <v>3</v>
      </c>
      <c r="H30" s="23">
        <v>143771</v>
      </c>
      <c r="I30" s="23">
        <f>G30*H30</f>
        <v>431313</v>
      </c>
      <c r="J30" s="58">
        <f t="shared" si="1"/>
        <v>172525</v>
      </c>
      <c r="K30" s="59">
        <f t="shared" si="5"/>
        <v>517575</v>
      </c>
    </row>
    <row r="31" spans="1:11" s="3" customFormat="1" ht="49.5" x14ac:dyDescent="0.25">
      <c r="A31" s="96">
        <v>20</v>
      </c>
      <c r="B31" s="18"/>
      <c r="C31" s="45" t="s">
        <v>236</v>
      </c>
      <c r="D31" s="84" t="s">
        <v>334</v>
      </c>
      <c r="E31" s="45"/>
      <c r="F31" s="42">
        <v>1</v>
      </c>
      <c r="G31" s="11">
        <v>3</v>
      </c>
      <c r="H31" s="23">
        <v>143771</v>
      </c>
      <c r="I31" s="23">
        <f t="shared" ref="I31" si="6">G31*H31</f>
        <v>431313</v>
      </c>
      <c r="J31" s="58">
        <f t="shared" si="1"/>
        <v>172525</v>
      </c>
      <c r="K31" s="59">
        <f t="shared" si="5"/>
        <v>517575</v>
      </c>
    </row>
    <row r="32" spans="1:11" s="4" customFormat="1" ht="209.25" customHeight="1" x14ac:dyDescent="0.25">
      <c r="A32" s="96">
        <v>21</v>
      </c>
      <c r="B32" s="18" t="s">
        <v>192</v>
      </c>
      <c r="C32" s="45" t="s">
        <v>236</v>
      </c>
      <c r="D32" s="45" t="s">
        <v>335</v>
      </c>
      <c r="E32" s="45" t="s">
        <v>339</v>
      </c>
      <c r="F32" s="42">
        <v>1</v>
      </c>
      <c r="G32" s="11">
        <v>3</v>
      </c>
      <c r="H32" s="23">
        <v>143771</v>
      </c>
      <c r="I32" s="23">
        <f t="shared" si="3"/>
        <v>431313</v>
      </c>
      <c r="J32" s="58">
        <f t="shared" si="1"/>
        <v>172525</v>
      </c>
      <c r="K32" s="59">
        <f t="shared" si="5"/>
        <v>517575</v>
      </c>
    </row>
    <row r="33" spans="1:11" s="4" customFormat="1" ht="126" x14ac:dyDescent="0.25">
      <c r="A33" s="96">
        <v>22</v>
      </c>
      <c r="B33" s="18"/>
      <c r="C33" s="45" t="s">
        <v>236</v>
      </c>
      <c r="D33" s="45" t="s">
        <v>336</v>
      </c>
      <c r="E33" s="45" t="s">
        <v>340</v>
      </c>
      <c r="F33" s="42">
        <v>1</v>
      </c>
      <c r="G33" s="11">
        <v>3</v>
      </c>
      <c r="H33" s="23">
        <v>143771</v>
      </c>
      <c r="I33" s="23">
        <f t="shared" si="3"/>
        <v>431313</v>
      </c>
      <c r="J33" s="58">
        <f t="shared" si="1"/>
        <v>172525</v>
      </c>
      <c r="K33" s="59">
        <f t="shared" si="5"/>
        <v>517575</v>
      </c>
    </row>
    <row r="34" spans="1:11" s="4" customFormat="1" ht="47.25" x14ac:dyDescent="0.25">
      <c r="A34" s="96">
        <v>23</v>
      </c>
      <c r="B34" s="18"/>
      <c r="C34" s="45" t="s">
        <v>236</v>
      </c>
      <c r="D34" s="45" t="s">
        <v>337</v>
      </c>
      <c r="E34" s="45"/>
      <c r="F34" s="42">
        <v>1</v>
      </c>
      <c r="G34" s="11">
        <v>3</v>
      </c>
      <c r="H34" s="23">
        <v>143771</v>
      </c>
      <c r="I34" s="23">
        <f t="shared" si="3"/>
        <v>431313</v>
      </c>
      <c r="J34" s="58">
        <f t="shared" si="1"/>
        <v>172525</v>
      </c>
      <c r="K34" s="59">
        <f t="shared" si="5"/>
        <v>517575</v>
      </c>
    </row>
    <row r="35" spans="1:11" s="4" customFormat="1" ht="47.25" x14ac:dyDescent="0.25">
      <c r="A35" s="96">
        <v>24</v>
      </c>
      <c r="B35" s="18"/>
      <c r="C35" s="45" t="s">
        <v>236</v>
      </c>
      <c r="D35" s="45" t="s">
        <v>338</v>
      </c>
      <c r="E35" s="45"/>
      <c r="F35" s="42">
        <v>1</v>
      </c>
      <c r="G35" s="11">
        <v>3</v>
      </c>
      <c r="H35" s="23">
        <v>143771</v>
      </c>
      <c r="I35" s="23">
        <f t="shared" si="3"/>
        <v>431313</v>
      </c>
      <c r="J35" s="58">
        <f t="shared" si="1"/>
        <v>172525</v>
      </c>
      <c r="K35" s="59">
        <f t="shared" si="5"/>
        <v>517575</v>
      </c>
    </row>
    <row r="36" spans="1:11" s="4" customFormat="1" ht="47.25" x14ac:dyDescent="0.25">
      <c r="A36" s="96">
        <v>25</v>
      </c>
      <c r="B36" s="18" t="s">
        <v>193</v>
      </c>
      <c r="C36" s="45" t="s">
        <v>239</v>
      </c>
      <c r="D36" s="45" t="s">
        <v>240</v>
      </c>
      <c r="E36" s="45" t="s">
        <v>238</v>
      </c>
      <c r="F36" s="42">
        <v>1</v>
      </c>
      <c r="G36" s="11">
        <v>3</v>
      </c>
      <c r="H36" s="23">
        <v>143771</v>
      </c>
      <c r="I36" s="23">
        <f>G36*H36</f>
        <v>431313</v>
      </c>
      <c r="J36" s="58">
        <f t="shared" si="1"/>
        <v>172525</v>
      </c>
      <c r="K36" s="59">
        <f t="shared" si="5"/>
        <v>517575</v>
      </c>
    </row>
    <row r="37" spans="1:11" s="4" customFormat="1" ht="31.5" x14ac:dyDescent="0.25">
      <c r="A37" s="96">
        <v>26</v>
      </c>
      <c r="B37" s="18" t="s">
        <v>193</v>
      </c>
      <c r="C37" s="45" t="s">
        <v>239</v>
      </c>
      <c r="D37" s="45" t="s">
        <v>241</v>
      </c>
      <c r="E37" s="45" t="s">
        <v>238</v>
      </c>
      <c r="F37" s="42">
        <v>1</v>
      </c>
      <c r="G37" s="11">
        <v>3</v>
      </c>
      <c r="H37" s="23">
        <v>143771</v>
      </c>
      <c r="I37" s="23">
        <f>G37*H37</f>
        <v>431313</v>
      </c>
      <c r="J37" s="58">
        <f t="shared" si="1"/>
        <v>172525</v>
      </c>
      <c r="K37" s="59">
        <f t="shared" si="5"/>
        <v>517575</v>
      </c>
    </row>
    <row r="38" spans="1:11" s="4" customFormat="1" ht="31.5" x14ac:dyDescent="0.25">
      <c r="A38" s="96">
        <v>27</v>
      </c>
      <c r="B38" s="18" t="s">
        <v>193</v>
      </c>
      <c r="C38" s="45" t="s">
        <v>239</v>
      </c>
      <c r="D38" s="45" t="s">
        <v>242</v>
      </c>
      <c r="E38" s="45" t="s">
        <v>238</v>
      </c>
      <c r="F38" s="42">
        <v>1</v>
      </c>
      <c r="G38" s="11">
        <v>3</v>
      </c>
      <c r="H38" s="23">
        <v>143771</v>
      </c>
      <c r="I38" s="23">
        <f t="shared" si="3"/>
        <v>431313</v>
      </c>
      <c r="J38" s="58">
        <f t="shared" si="1"/>
        <v>172525</v>
      </c>
      <c r="K38" s="59">
        <f t="shared" si="5"/>
        <v>517575</v>
      </c>
    </row>
    <row r="39" spans="1:11" s="4" customFormat="1" ht="110.25" x14ac:dyDescent="0.25">
      <c r="A39" s="96">
        <v>28</v>
      </c>
      <c r="B39" s="18" t="s">
        <v>193</v>
      </c>
      <c r="C39" s="45" t="s">
        <v>239</v>
      </c>
      <c r="D39" s="45" t="s">
        <v>243</v>
      </c>
      <c r="E39" s="45" t="s">
        <v>244</v>
      </c>
      <c r="F39" s="42">
        <v>1</v>
      </c>
      <c r="G39" s="11">
        <v>3</v>
      </c>
      <c r="H39" s="23">
        <v>143771</v>
      </c>
      <c r="I39" s="23">
        <f>G39*H39</f>
        <v>431313</v>
      </c>
      <c r="J39" s="58">
        <f t="shared" si="1"/>
        <v>172525</v>
      </c>
      <c r="K39" s="59">
        <f t="shared" si="5"/>
        <v>517575</v>
      </c>
    </row>
    <row r="40" spans="1:11" ht="31.5" x14ac:dyDescent="0.25">
      <c r="A40" s="96">
        <v>29</v>
      </c>
      <c r="B40" s="18" t="s">
        <v>193</v>
      </c>
      <c r="C40" s="45" t="s">
        <v>239</v>
      </c>
      <c r="D40" s="45" t="s">
        <v>341</v>
      </c>
      <c r="E40" s="45"/>
      <c r="F40" s="42">
        <v>1</v>
      </c>
      <c r="G40" s="11">
        <v>3</v>
      </c>
      <c r="H40" s="23">
        <v>143771</v>
      </c>
      <c r="I40" s="23">
        <f>G40*H40</f>
        <v>431313</v>
      </c>
      <c r="J40" s="58">
        <f t="shared" si="1"/>
        <v>172525</v>
      </c>
      <c r="K40" s="59">
        <f t="shared" si="5"/>
        <v>517575</v>
      </c>
    </row>
    <row r="41" spans="1:11" ht="33" x14ac:dyDescent="0.25">
      <c r="A41" s="96">
        <v>30</v>
      </c>
      <c r="B41" s="18"/>
      <c r="C41" s="86" t="s">
        <v>342</v>
      </c>
      <c r="D41" s="86" t="s">
        <v>343</v>
      </c>
      <c r="E41" s="45"/>
      <c r="F41" s="42">
        <v>1</v>
      </c>
      <c r="G41" s="11">
        <v>3</v>
      </c>
      <c r="H41" s="23">
        <v>143771</v>
      </c>
      <c r="I41" s="23">
        <f t="shared" ref="I41:I42" si="7">G41*H41</f>
        <v>431313</v>
      </c>
      <c r="J41" s="58">
        <f t="shared" si="1"/>
        <v>172525</v>
      </c>
      <c r="K41" s="59">
        <f t="shared" si="5"/>
        <v>517575</v>
      </c>
    </row>
    <row r="42" spans="1:11" s="3" customFormat="1" ht="49.5" x14ac:dyDescent="0.25">
      <c r="A42" s="91">
        <v>31</v>
      </c>
      <c r="B42" s="92"/>
      <c r="C42" s="86" t="s">
        <v>342</v>
      </c>
      <c r="D42" s="93" t="s">
        <v>344</v>
      </c>
      <c r="E42" s="92"/>
      <c r="F42" s="42">
        <v>1</v>
      </c>
      <c r="G42" s="42">
        <v>3</v>
      </c>
      <c r="H42" s="23">
        <v>143771</v>
      </c>
      <c r="I42" s="23">
        <f t="shared" si="7"/>
        <v>431313</v>
      </c>
      <c r="J42" s="58">
        <f t="shared" si="1"/>
        <v>172525</v>
      </c>
      <c r="K42" s="59">
        <f>J42*G42</f>
        <v>517575</v>
      </c>
    </row>
    <row r="43" spans="1:11" s="3" customFormat="1" x14ac:dyDescent="0.25"/>
    <row r="44" spans="1:11" s="6" customFormat="1" ht="95.25" customHeight="1" x14ac:dyDescent="0.25">
      <c r="A44" s="175" t="s">
        <v>99</v>
      </c>
      <c r="B44" s="175"/>
      <c r="C44" s="175"/>
      <c r="D44" s="175"/>
      <c r="E44" s="175"/>
      <c r="F44" s="175"/>
      <c r="G44" s="175"/>
      <c r="H44" s="175"/>
      <c r="I44" s="175"/>
      <c r="J44" s="175"/>
      <c r="K44" s="175"/>
    </row>
    <row r="45" spans="1:11" s="3" customFormat="1" x14ac:dyDescent="0.25">
      <c r="F45" s="5"/>
      <c r="G45" s="5"/>
      <c r="H45" s="5"/>
      <c r="I45" s="5"/>
      <c r="J45" s="5"/>
      <c r="K45" s="5"/>
    </row>
    <row r="46" spans="1:11" s="3" customFormat="1" x14ac:dyDescent="0.25">
      <c r="F46" s="5"/>
      <c r="G46" s="5"/>
      <c r="H46" s="5"/>
      <c r="I46" s="5"/>
      <c r="J46" s="5"/>
      <c r="K46" s="5"/>
    </row>
    <row r="47" spans="1:11" s="3" customFormat="1" x14ac:dyDescent="0.25">
      <c r="F47" s="5"/>
      <c r="G47" s="5"/>
      <c r="H47" s="5"/>
      <c r="I47" s="5"/>
      <c r="J47" s="5"/>
      <c r="K47" s="5"/>
    </row>
    <row r="49" spans="1:11" ht="16.5" x14ac:dyDescent="0.25">
      <c r="A49" s="156" t="s">
        <v>100</v>
      </c>
      <c r="B49" s="156"/>
      <c r="C49" s="156"/>
      <c r="D49" s="156"/>
      <c r="E49" s="95"/>
      <c r="F49" s="5"/>
      <c r="G49" s="5"/>
      <c r="H49" s="5"/>
      <c r="I49" s="5"/>
      <c r="J49" s="5"/>
      <c r="K49" s="5"/>
    </row>
    <row r="50" spans="1:11" ht="17.25" x14ac:dyDescent="0.25">
      <c r="A50" s="156" t="s">
        <v>101</v>
      </c>
      <c r="B50" s="156"/>
      <c r="C50" s="156"/>
      <c r="D50" s="156"/>
      <c r="E50" s="95"/>
      <c r="F50" s="8"/>
      <c r="G50" s="6"/>
      <c r="H50" s="6"/>
      <c r="I50" s="9"/>
      <c r="J50" s="6"/>
      <c r="K50" s="9" t="s">
        <v>102</v>
      </c>
    </row>
  </sheetData>
  <autoFilter ref="A11:K44" xr:uid="{A2CBB55C-FBE2-4484-A641-A577BF1104FA}">
    <filterColumn colId="5">
      <customFilters>
        <customFilter operator="notEqual" val=" "/>
      </customFilters>
    </filterColumn>
  </autoFilter>
  <mergeCells count="19">
    <mergeCell ref="J9:K9"/>
    <mergeCell ref="A44:K44"/>
    <mergeCell ref="A49:D49"/>
    <mergeCell ref="A50:D50"/>
    <mergeCell ref="A6:I6"/>
    <mergeCell ref="A9:A10"/>
    <mergeCell ref="B9:B10"/>
    <mergeCell ref="C9:C10"/>
    <mergeCell ref="D9:D10"/>
    <mergeCell ref="E9:E10"/>
    <mergeCell ref="F9:F10"/>
    <mergeCell ref="G9:G10"/>
    <mergeCell ref="H9:I9"/>
    <mergeCell ref="H1:I1"/>
    <mergeCell ref="J1:K1"/>
    <mergeCell ref="H2:I2"/>
    <mergeCell ref="J2:K2"/>
    <mergeCell ref="H3:I3"/>
    <mergeCell ref="J3:K3"/>
  </mergeCells>
  <pageMargins left="0.25" right="0.25" top="0.75" bottom="0.75" header="0.3" footer="0.3"/>
  <pageSetup paperSize="9" scale="67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26C2DC-29C0-4290-AA88-217327A5855E}">
  <sheetPr>
    <pageSetUpPr fitToPage="1"/>
  </sheetPr>
  <dimension ref="A1:H45"/>
  <sheetViews>
    <sheetView view="pageBreakPreview" zoomScale="115" zoomScaleNormal="100" zoomScaleSheetLayoutView="115" workbookViewId="0">
      <selection activeCell="A40" sqref="A40"/>
    </sheetView>
  </sheetViews>
  <sheetFormatPr defaultRowHeight="15" outlineLevelCol="1" x14ac:dyDescent="0.25"/>
  <cols>
    <col min="1" max="1" width="6.85546875" style="1" customWidth="1"/>
    <col min="2" max="2" width="18" style="1" customWidth="1"/>
    <col min="3" max="3" width="48" style="1" customWidth="1"/>
    <col min="4" max="4" width="17.140625" style="2" customWidth="1"/>
    <col min="5" max="5" width="13.85546875" style="74" customWidth="1" outlineLevel="1"/>
    <col min="6" max="6" width="16.5703125" style="74" customWidth="1" outlineLevel="1"/>
    <col min="7" max="7" width="15.5703125" style="2" customWidth="1"/>
    <col min="8" max="8" width="16.5703125" style="2" customWidth="1"/>
    <col min="9" max="16384" width="9.140625" style="1"/>
  </cols>
  <sheetData>
    <row r="1" spans="1:8" ht="16.5" x14ac:dyDescent="0.25">
      <c r="E1" s="176"/>
      <c r="F1" s="176"/>
      <c r="G1" s="167" t="s">
        <v>197</v>
      </c>
      <c r="H1" s="167"/>
    </row>
    <row r="2" spans="1:8" ht="16.5" x14ac:dyDescent="0.25">
      <c r="E2" s="176"/>
      <c r="F2" s="176"/>
      <c r="G2" s="167"/>
      <c r="H2" s="167"/>
    </row>
    <row r="3" spans="1:8" ht="16.5" x14ac:dyDescent="0.25">
      <c r="E3" s="176"/>
      <c r="F3" s="176"/>
      <c r="G3" s="167" t="s">
        <v>263</v>
      </c>
      <c r="H3" s="167"/>
    </row>
    <row r="4" spans="1:8" x14ac:dyDescent="0.25">
      <c r="E4" s="64"/>
      <c r="F4" s="64"/>
      <c r="G4" s="10" t="s">
        <v>103</v>
      </c>
      <c r="H4" s="10" t="s">
        <v>104</v>
      </c>
    </row>
    <row r="6" spans="1:8" ht="66" customHeight="1" x14ac:dyDescent="0.25">
      <c r="A6" s="153" t="s">
        <v>219</v>
      </c>
      <c r="B6" s="153"/>
      <c r="C6" s="153"/>
      <c r="D6" s="153"/>
      <c r="E6" s="153"/>
      <c r="F6" s="153"/>
      <c r="G6" s="153"/>
      <c r="H6" s="153"/>
    </row>
    <row r="7" spans="1:8" ht="16.5" x14ac:dyDescent="0.25">
      <c r="A7" s="98"/>
      <c r="B7" s="98"/>
      <c r="C7" s="98"/>
      <c r="D7" s="98"/>
      <c r="E7" s="65"/>
      <c r="F7" s="65"/>
      <c r="G7" s="98"/>
      <c r="H7" s="98"/>
    </row>
    <row r="8" spans="1:8" ht="15.75" x14ac:dyDescent="0.25">
      <c r="A8" s="150" t="s">
        <v>181</v>
      </c>
      <c r="B8" s="150"/>
      <c r="C8" s="150"/>
      <c r="D8" s="150"/>
      <c r="E8" s="150"/>
      <c r="F8" s="150"/>
      <c r="G8" s="1"/>
      <c r="H8" s="1"/>
    </row>
    <row r="9" spans="1:8" ht="66.75" customHeight="1" x14ac:dyDescent="0.25">
      <c r="A9" s="146" t="s">
        <v>1</v>
      </c>
      <c r="B9" s="146" t="s">
        <v>2</v>
      </c>
      <c r="C9" s="146" t="s">
        <v>105</v>
      </c>
      <c r="D9" s="146" t="s">
        <v>205</v>
      </c>
      <c r="E9" s="146" t="s">
        <v>3</v>
      </c>
      <c r="F9" s="146"/>
      <c r="G9" s="146" t="s">
        <v>264</v>
      </c>
      <c r="H9" s="146"/>
    </row>
    <row r="10" spans="1:8" ht="63" x14ac:dyDescent="0.25">
      <c r="A10" s="146"/>
      <c r="B10" s="146"/>
      <c r="C10" s="146"/>
      <c r="D10" s="146"/>
      <c r="E10" s="96" t="s">
        <v>266</v>
      </c>
      <c r="F10" s="96" t="s">
        <v>6</v>
      </c>
      <c r="G10" s="96" t="s">
        <v>266</v>
      </c>
      <c r="H10" s="96" t="s">
        <v>6</v>
      </c>
    </row>
    <row r="11" spans="1:8" s="3" customFormat="1" ht="15.75" x14ac:dyDescent="0.25">
      <c r="A11" s="96">
        <v>1</v>
      </c>
      <c r="B11" s="96">
        <v>2</v>
      </c>
      <c r="C11" s="96">
        <v>3</v>
      </c>
      <c r="D11" s="96">
        <v>4</v>
      </c>
      <c r="E11" s="96">
        <v>5</v>
      </c>
      <c r="F11" s="96">
        <v>6</v>
      </c>
      <c r="G11" s="96">
        <v>5</v>
      </c>
      <c r="H11" s="96">
        <v>6</v>
      </c>
    </row>
    <row r="12" spans="1:8" s="4" customFormat="1" ht="15.75" x14ac:dyDescent="0.25">
      <c r="A12" s="177">
        <v>1</v>
      </c>
      <c r="B12" s="179" t="s">
        <v>203</v>
      </c>
      <c r="C12" s="164" t="s">
        <v>204</v>
      </c>
      <c r="D12" s="11" t="s">
        <v>207</v>
      </c>
      <c r="E12" s="66">
        <v>89250</v>
      </c>
      <c r="F12" s="66">
        <f>E12*3</f>
        <v>267750</v>
      </c>
      <c r="G12" s="58">
        <f>ROUNDDOWN(E12*0.95244,0)</f>
        <v>85005</v>
      </c>
      <c r="H12" s="59">
        <f>G12*3</f>
        <v>255015</v>
      </c>
    </row>
    <row r="13" spans="1:8" s="4" customFormat="1" ht="15.75" x14ac:dyDescent="0.25">
      <c r="A13" s="178"/>
      <c r="B13" s="180"/>
      <c r="C13" s="165"/>
      <c r="D13" s="11" t="s">
        <v>208</v>
      </c>
      <c r="E13" s="66">
        <v>89250</v>
      </c>
      <c r="F13" s="66">
        <f>E13*4</f>
        <v>357000</v>
      </c>
      <c r="G13" s="58">
        <f>ROUNDDOWN(E13*0.95244,0)</f>
        <v>85005</v>
      </c>
      <c r="H13" s="59">
        <f>G13*4</f>
        <v>340020</v>
      </c>
    </row>
    <row r="14" spans="1:8" s="4" customFormat="1" ht="31.5" x14ac:dyDescent="0.25">
      <c r="A14" s="81">
        <v>2</v>
      </c>
      <c r="B14" s="82" t="s">
        <v>307</v>
      </c>
      <c r="C14" s="83" t="s">
        <v>308</v>
      </c>
      <c r="D14" s="11" t="s">
        <v>208</v>
      </c>
      <c r="E14" s="66">
        <v>89250</v>
      </c>
      <c r="F14" s="66">
        <f t="shared" ref="F14:F15" si="0">E14*4</f>
        <v>357000</v>
      </c>
      <c r="G14" s="58">
        <f t="shared" ref="G14:G15" si="1">ROUNDDOWN(E14*0.95244,0)</f>
        <v>85005</v>
      </c>
      <c r="H14" s="59">
        <f t="shared" ref="H14:H15" si="2">G14*4</f>
        <v>340020</v>
      </c>
    </row>
    <row r="15" spans="1:8" s="3" customFormat="1" ht="31.5" customHeight="1" x14ac:dyDescent="0.25">
      <c r="A15" s="99">
        <v>3</v>
      </c>
      <c r="B15" s="100" t="s">
        <v>310</v>
      </c>
      <c r="C15" s="101" t="s">
        <v>311</v>
      </c>
      <c r="D15" s="11" t="s">
        <v>312</v>
      </c>
      <c r="E15" s="66">
        <v>89250</v>
      </c>
      <c r="F15" s="66">
        <f t="shared" si="0"/>
        <v>357000</v>
      </c>
      <c r="G15" s="58">
        <f t="shared" si="1"/>
        <v>85005</v>
      </c>
      <c r="H15" s="59">
        <f t="shared" si="2"/>
        <v>340020</v>
      </c>
    </row>
    <row r="16" spans="1:8" s="3" customFormat="1" ht="32.25" customHeight="1" x14ac:dyDescent="0.25">
      <c r="A16" s="99">
        <v>4</v>
      </c>
      <c r="B16" s="100" t="s">
        <v>198</v>
      </c>
      <c r="C16" s="101" t="s">
        <v>313</v>
      </c>
      <c r="D16" s="11" t="s">
        <v>206</v>
      </c>
      <c r="E16" s="66">
        <v>87795</v>
      </c>
      <c r="F16" s="66">
        <f>E16*2</f>
        <v>175590</v>
      </c>
      <c r="G16" s="58">
        <f>ROUNDDOWN(E16*0.89143,0)</f>
        <v>78263</v>
      </c>
      <c r="H16" s="59">
        <f>G16*2</f>
        <v>156526</v>
      </c>
    </row>
    <row r="17" spans="1:8" s="4" customFormat="1" ht="15.75" x14ac:dyDescent="0.25">
      <c r="A17" s="177">
        <v>5</v>
      </c>
      <c r="B17" s="179" t="s">
        <v>199</v>
      </c>
      <c r="C17" s="164" t="s">
        <v>200</v>
      </c>
      <c r="D17" s="11" t="s">
        <v>206</v>
      </c>
      <c r="E17" s="66">
        <v>87795</v>
      </c>
      <c r="F17" s="66">
        <f>E17*2</f>
        <v>175590</v>
      </c>
      <c r="G17" s="58">
        <f t="shared" ref="G17:G24" si="3">ROUNDDOWN(E17*0.89143,0)</f>
        <v>78263</v>
      </c>
      <c r="H17" s="59">
        <f>G17*2</f>
        <v>156526</v>
      </c>
    </row>
    <row r="18" spans="1:8" s="4" customFormat="1" ht="15.75" x14ac:dyDescent="0.25">
      <c r="A18" s="178"/>
      <c r="B18" s="180"/>
      <c r="C18" s="165"/>
      <c r="D18" s="11" t="s">
        <v>207</v>
      </c>
      <c r="E18" s="66">
        <v>87795</v>
      </c>
      <c r="F18" s="66">
        <f>E18*3</f>
        <v>263385</v>
      </c>
      <c r="G18" s="58">
        <f t="shared" si="3"/>
        <v>78263</v>
      </c>
      <c r="H18" s="59">
        <f>G18*3</f>
        <v>234789</v>
      </c>
    </row>
    <row r="19" spans="1:8" s="4" customFormat="1" ht="15.75" x14ac:dyDescent="0.25">
      <c r="A19" s="177">
        <v>6</v>
      </c>
      <c r="B19" s="179" t="s">
        <v>314</v>
      </c>
      <c r="C19" s="164" t="s">
        <v>247</v>
      </c>
      <c r="D19" s="11" t="s">
        <v>206</v>
      </c>
      <c r="E19" s="66">
        <v>87795</v>
      </c>
      <c r="F19" s="66">
        <f>E19*2</f>
        <v>175590</v>
      </c>
      <c r="G19" s="58">
        <f t="shared" si="3"/>
        <v>78263</v>
      </c>
      <c r="H19" s="59">
        <f>G19*2</f>
        <v>156526</v>
      </c>
    </row>
    <row r="20" spans="1:8" s="4" customFormat="1" ht="15.75" x14ac:dyDescent="0.25">
      <c r="A20" s="178"/>
      <c r="B20" s="180"/>
      <c r="C20" s="165"/>
      <c r="D20" s="11" t="s">
        <v>207</v>
      </c>
      <c r="E20" s="66">
        <v>87795</v>
      </c>
      <c r="F20" s="66">
        <f>E20*3</f>
        <v>263385</v>
      </c>
      <c r="G20" s="58">
        <f t="shared" si="3"/>
        <v>78263</v>
      </c>
      <c r="H20" s="59">
        <f t="shared" ref="H20:H21" si="4">G20*3</f>
        <v>234789</v>
      </c>
    </row>
    <row r="21" spans="1:8" s="4" customFormat="1" ht="15.75" x14ac:dyDescent="0.25">
      <c r="A21" s="177">
        <v>7</v>
      </c>
      <c r="B21" s="179" t="s">
        <v>215</v>
      </c>
      <c r="C21" s="162" t="s">
        <v>217</v>
      </c>
      <c r="D21" s="11" t="s">
        <v>207</v>
      </c>
      <c r="E21" s="66">
        <v>87795</v>
      </c>
      <c r="F21" s="66">
        <f t="shared" ref="F21" si="5">E21*3</f>
        <v>263385</v>
      </c>
      <c r="G21" s="58">
        <f t="shared" si="3"/>
        <v>78263</v>
      </c>
      <c r="H21" s="59">
        <f t="shared" si="4"/>
        <v>234789</v>
      </c>
    </row>
    <row r="22" spans="1:8" s="4" customFormat="1" ht="15.75" x14ac:dyDescent="0.25">
      <c r="A22" s="178"/>
      <c r="B22" s="180"/>
      <c r="C22" s="163"/>
      <c r="D22" s="11" t="s">
        <v>208</v>
      </c>
      <c r="E22" s="66">
        <v>87795</v>
      </c>
      <c r="F22" s="66">
        <f>E22*4</f>
        <v>351180</v>
      </c>
      <c r="G22" s="58">
        <f t="shared" si="3"/>
        <v>78263</v>
      </c>
      <c r="H22" s="59">
        <f>G22*4</f>
        <v>313052</v>
      </c>
    </row>
    <row r="23" spans="1:8" s="4" customFormat="1" ht="15.75" x14ac:dyDescent="0.25">
      <c r="A23" s="177">
        <v>8</v>
      </c>
      <c r="B23" s="179" t="s">
        <v>216</v>
      </c>
      <c r="C23" s="162" t="s">
        <v>218</v>
      </c>
      <c r="D23" s="11" t="s">
        <v>207</v>
      </c>
      <c r="E23" s="66">
        <v>87795</v>
      </c>
      <c r="F23" s="66">
        <f t="shared" ref="F23" si="6">E23*3</f>
        <v>263385</v>
      </c>
      <c r="G23" s="58">
        <f t="shared" si="3"/>
        <v>78263</v>
      </c>
      <c r="H23" s="59">
        <f>G23*3</f>
        <v>234789</v>
      </c>
    </row>
    <row r="24" spans="1:8" s="4" customFormat="1" ht="15.75" x14ac:dyDescent="0.25">
      <c r="A24" s="178"/>
      <c r="B24" s="180"/>
      <c r="C24" s="163"/>
      <c r="D24" s="11" t="s">
        <v>208</v>
      </c>
      <c r="E24" s="66">
        <v>87795</v>
      </c>
      <c r="F24" s="66">
        <f>E24*4</f>
        <v>351180</v>
      </c>
      <c r="G24" s="58">
        <f t="shared" si="3"/>
        <v>78263</v>
      </c>
      <c r="H24" s="59">
        <f>G24*4</f>
        <v>313052</v>
      </c>
    </row>
    <row r="25" spans="1:8" s="4" customFormat="1" ht="15.75" x14ac:dyDescent="0.25">
      <c r="A25" s="177">
        <v>9</v>
      </c>
      <c r="B25" s="179" t="s">
        <v>201</v>
      </c>
      <c r="C25" s="164" t="s">
        <v>202</v>
      </c>
      <c r="D25" s="11" t="s">
        <v>207</v>
      </c>
      <c r="E25" s="66">
        <v>93260</v>
      </c>
      <c r="F25" s="66">
        <f>E25*3</f>
        <v>279780</v>
      </c>
      <c r="G25" s="58">
        <f>ROUNDDOWN(E25*1.08089,0)</f>
        <v>100803</v>
      </c>
      <c r="H25" s="59">
        <f>G25*3</f>
        <v>302409</v>
      </c>
    </row>
    <row r="26" spans="1:8" s="4" customFormat="1" ht="15.75" x14ac:dyDescent="0.25">
      <c r="A26" s="178"/>
      <c r="B26" s="180"/>
      <c r="C26" s="165"/>
      <c r="D26" s="11" t="s">
        <v>208</v>
      </c>
      <c r="E26" s="66">
        <v>93260</v>
      </c>
      <c r="F26" s="66">
        <f>E26*4</f>
        <v>373040</v>
      </c>
      <c r="G26" s="58">
        <f>ROUNDDOWN(E26*1.08089,0)</f>
        <v>100803</v>
      </c>
      <c r="H26" s="59">
        <f>G26*4</f>
        <v>403212</v>
      </c>
    </row>
    <row r="27" spans="1:8" s="3" customFormat="1" ht="15.75" x14ac:dyDescent="0.25">
      <c r="A27" s="4"/>
      <c r="B27" s="26"/>
      <c r="C27" s="4"/>
      <c r="D27" s="24"/>
      <c r="E27" s="67"/>
      <c r="F27" s="67"/>
      <c r="G27" s="24"/>
      <c r="H27" s="24"/>
    </row>
    <row r="28" spans="1:8" s="3" customFormat="1" ht="15.75" x14ac:dyDescent="0.25">
      <c r="A28" s="30"/>
      <c r="B28" s="44"/>
      <c r="C28" s="30"/>
      <c r="D28" s="15"/>
      <c r="E28" s="68"/>
      <c r="F28" s="69"/>
      <c r="G28" s="31"/>
      <c r="H28" s="32"/>
    </row>
    <row r="29" spans="1:8" s="3" customFormat="1" ht="15.75" x14ac:dyDescent="0.25">
      <c r="A29" s="147" t="s">
        <v>190</v>
      </c>
      <c r="B29" s="147"/>
      <c r="C29" s="147"/>
      <c r="D29" s="147"/>
      <c r="E29" s="147"/>
      <c r="F29" s="147"/>
    </row>
    <row r="30" spans="1:8" s="3" customFormat="1" ht="15.75" x14ac:dyDescent="0.25">
      <c r="A30" s="4"/>
      <c r="B30" s="26"/>
      <c r="C30" s="19"/>
      <c r="D30" s="24"/>
      <c r="E30" s="67"/>
      <c r="F30" s="67"/>
      <c r="G30" s="24"/>
      <c r="H30" s="24"/>
    </row>
    <row r="31" spans="1:8" s="3" customFormat="1" ht="60" customHeight="1" x14ac:dyDescent="0.25">
      <c r="A31" s="146" t="s">
        <v>1</v>
      </c>
      <c r="B31" s="146" t="s">
        <v>2</v>
      </c>
      <c r="C31" s="146" t="s">
        <v>105</v>
      </c>
      <c r="D31" s="146" t="s">
        <v>205</v>
      </c>
      <c r="E31" s="168" t="s">
        <v>264</v>
      </c>
      <c r="F31" s="169"/>
      <c r="G31" s="146" t="s">
        <v>264</v>
      </c>
      <c r="H31" s="146"/>
    </row>
    <row r="32" spans="1:8" s="3" customFormat="1" ht="63" x14ac:dyDescent="0.25">
      <c r="A32" s="146"/>
      <c r="B32" s="146"/>
      <c r="C32" s="146"/>
      <c r="D32" s="146"/>
      <c r="E32" s="96" t="s">
        <v>368</v>
      </c>
      <c r="F32" s="96" t="s">
        <v>6</v>
      </c>
      <c r="G32" s="96" t="s">
        <v>266</v>
      </c>
      <c r="H32" s="96" t="s">
        <v>6</v>
      </c>
    </row>
    <row r="33" spans="1:8" s="3" customFormat="1" ht="15.75" x14ac:dyDescent="0.25">
      <c r="A33" s="28">
        <v>1</v>
      </c>
      <c r="B33" s="28">
        <v>2</v>
      </c>
      <c r="C33" s="28">
        <v>3</v>
      </c>
      <c r="D33" s="96">
        <v>4</v>
      </c>
      <c r="E33" s="79">
        <v>5</v>
      </c>
      <c r="F33" s="79">
        <v>6</v>
      </c>
      <c r="G33" s="96">
        <v>5</v>
      </c>
      <c r="H33" s="96">
        <v>6</v>
      </c>
    </row>
    <row r="34" spans="1:8" s="3" customFormat="1" ht="15.75" x14ac:dyDescent="0.25">
      <c r="A34" s="28">
        <v>1</v>
      </c>
      <c r="B34" s="28" t="s">
        <v>310</v>
      </c>
      <c r="C34" s="28" t="s">
        <v>345</v>
      </c>
      <c r="D34" s="96" t="s">
        <v>309</v>
      </c>
      <c r="E34" s="79">
        <v>25000</v>
      </c>
      <c r="F34" s="79">
        <f>E34*4</f>
        <v>100000</v>
      </c>
      <c r="G34" s="58">
        <f t="shared" ref="G34:G39" si="7">ROUNDDOWN(E34*1.1,0)</f>
        <v>27500</v>
      </c>
      <c r="H34" s="59">
        <f>G34*4</f>
        <v>110000</v>
      </c>
    </row>
    <row r="35" spans="1:8" s="3" customFormat="1" ht="31.5" x14ac:dyDescent="0.25">
      <c r="A35" s="28">
        <v>2</v>
      </c>
      <c r="B35" s="28" t="s">
        <v>198</v>
      </c>
      <c r="C35" s="28" t="s">
        <v>346</v>
      </c>
      <c r="D35" s="96" t="s">
        <v>347</v>
      </c>
      <c r="E35" s="79">
        <v>20000</v>
      </c>
      <c r="F35" s="79">
        <f>E35*3</f>
        <v>60000</v>
      </c>
      <c r="G35" s="58">
        <f t="shared" si="7"/>
        <v>22000</v>
      </c>
      <c r="H35" s="59">
        <f>G35*3</f>
        <v>66000</v>
      </c>
    </row>
    <row r="36" spans="1:8" s="3" customFormat="1" ht="15.75" x14ac:dyDescent="0.25">
      <c r="A36" s="28">
        <v>3</v>
      </c>
      <c r="B36" s="28" t="s">
        <v>199</v>
      </c>
      <c r="C36" s="28" t="s">
        <v>348</v>
      </c>
      <c r="D36" s="96" t="s">
        <v>347</v>
      </c>
      <c r="E36" s="79">
        <v>20000</v>
      </c>
      <c r="F36" s="79">
        <f t="shared" ref="F36:F37" si="8">E36*3</f>
        <v>60000</v>
      </c>
      <c r="G36" s="58">
        <f t="shared" si="7"/>
        <v>22000</v>
      </c>
      <c r="H36" s="59">
        <f>G36*3</f>
        <v>66000</v>
      </c>
    </row>
    <row r="37" spans="1:8" s="3" customFormat="1" ht="15.75" x14ac:dyDescent="0.25">
      <c r="A37" s="28">
        <v>4</v>
      </c>
      <c r="B37" s="28" t="s">
        <v>314</v>
      </c>
      <c r="C37" s="28" t="s">
        <v>349</v>
      </c>
      <c r="D37" s="96" t="s">
        <v>347</v>
      </c>
      <c r="E37" s="79">
        <v>26000</v>
      </c>
      <c r="F37" s="79">
        <f t="shared" si="8"/>
        <v>78000</v>
      </c>
      <c r="G37" s="58">
        <f t="shared" si="7"/>
        <v>28600</v>
      </c>
      <c r="H37" s="59">
        <f>G37*3</f>
        <v>85800</v>
      </c>
    </row>
    <row r="38" spans="1:8" s="3" customFormat="1" ht="31.5" x14ac:dyDescent="0.25">
      <c r="A38" s="96">
        <v>5</v>
      </c>
      <c r="B38" s="43" t="s">
        <v>215</v>
      </c>
      <c r="C38" s="27" t="s">
        <v>350</v>
      </c>
      <c r="D38" s="94" t="s">
        <v>309</v>
      </c>
      <c r="E38" s="29">
        <v>20000</v>
      </c>
      <c r="F38" s="79">
        <f t="shared" ref="F38:F39" si="9">E38*4</f>
        <v>80000</v>
      </c>
      <c r="G38" s="58">
        <f t="shared" si="7"/>
        <v>22000</v>
      </c>
      <c r="H38" s="59">
        <f t="shared" ref="H38:H39" si="10">G38*4</f>
        <v>88000</v>
      </c>
    </row>
    <row r="39" spans="1:8" s="3" customFormat="1" ht="31.5" x14ac:dyDescent="0.25">
      <c r="A39" s="96">
        <v>6</v>
      </c>
      <c r="B39" s="43" t="s">
        <v>216</v>
      </c>
      <c r="C39" s="27" t="s">
        <v>351</v>
      </c>
      <c r="D39" s="94" t="s">
        <v>309</v>
      </c>
      <c r="E39" s="29">
        <v>20000</v>
      </c>
      <c r="F39" s="79">
        <f t="shared" si="9"/>
        <v>80000</v>
      </c>
      <c r="G39" s="58">
        <f t="shared" si="7"/>
        <v>22000</v>
      </c>
      <c r="H39" s="59">
        <f t="shared" si="10"/>
        <v>88000</v>
      </c>
    </row>
    <row r="40" spans="1:8" s="3" customFormat="1" x14ac:dyDescent="0.25">
      <c r="E40" s="70"/>
      <c r="F40" s="70"/>
    </row>
    <row r="41" spans="1:8" s="6" customFormat="1" ht="120.75" customHeight="1" x14ac:dyDescent="0.25">
      <c r="A41" s="175" t="s">
        <v>99</v>
      </c>
      <c r="B41" s="175"/>
      <c r="C41" s="175"/>
      <c r="D41" s="175"/>
      <c r="E41" s="175"/>
      <c r="F41" s="175"/>
      <c r="G41" s="175"/>
      <c r="H41" s="175"/>
    </row>
    <row r="42" spans="1:8" s="3" customFormat="1" x14ac:dyDescent="0.25">
      <c r="D42" s="5"/>
      <c r="E42" s="71"/>
      <c r="F42" s="71"/>
      <c r="G42" s="5"/>
      <c r="H42" s="5"/>
    </row>
    <row r="43" spans="1:8" s="3" customFormat="1" x14ac:dyDescent="0.25">
      <c r="D43" s="5"/>
      <c r="E43" s="71"/>
      <c r="F43" s="71"/>
      <c r="G43" s="5"/>
      <c r="H43" s="5"/>
    </row>
    <row r="44" spans="1:8" ht="16.5" x14ac:dyDescent="0.25">
      <c r="A44" s="156" t="s">
        <v>100</v>
      </c>
      <c r="B44" s="156"/>
      <c r="C44" s="156"/>
      <c r="D44" s="5"/>
      <c r="E44" s="71"/>
      <c r="F44" s="71"/>
      <c r="G44" s="5"/>
      <c r="H44" s="5"/>
    </row>
    <row r="45" spans="1:8" ht="17.25" x14ac:dyDescent="0.25">
      <c r="A45" s="156" t="s">
        <v>101</v>
      </c>
      <c r="B45" s="156"/>
      <c r="C45" s="156"/>
      <c r="D45" s="6"/>
      <c r="E45" s="72"/>
      <c r="F45" s="73" t="s">
        <v>102</v>
      </c>
      <c r="G45" s="6"/>
      <c r="H45" s="9" t="s">
        <v>102</v>
      </c>
    </row>
  </sheetData>
  <autoFilter ref="A11:H26" xr:uid="{903E1F78-6B81-4B05-AF5F-9D26BBCC4928}"/>
  <mergeCells count="42">
    <mergeCell ref="G31:H31"/>
    <mergeCell ref="A41:H41"/>
    <mergeCell ref="A44:C44"/>
    <mergeCell ref="A45:C45"/>
    <mergeCell ref="A29:F29"/>
    <mergeCell ref="A31:A32"/>
    <mergeCell ref="B31:B32"/>
    <mergeCell ref="C31:C32"/>
    <mergeCell ref="D31:D32"/>
    <mergeCell ref="E31:F31"/>
    <mergeCell ref="A23:A24"/>
    <mergeCell ref="B23:B24"/>
    <mergeCell ref="C23:C24"/>
    <mergeCell ref="A25:A26"/>
    <mergeCell ref="B25:B26"/>
    <mergeCell ref="C25:C26"/>
    <mergeCell ref="A19:A20"/>
    <mergeCell ref="B19:B20"/>
    <mergeCell ref="C19:C20"/>
    <mergeCell ref="A21:A22"/>
    <mergeCell ref="B21:B22"/>
    <mergeCell ref="C21:C22"/>
    <mergeCell ref="A12:A13"/>
    <mergeCell ref="B12:B13"/>
    <mergeCell ref="C12:C13"/>
    <mergeCell ref="A17:A18"/>
    <mergeCell ref="B17:B18"/>
    <mergeCell ref="C17:C18"/>
    <mergeCell ref="A6:H6"/>
    <mergeCell ref="A8:F8"/>
    <mergeCell ref="A9:A10"/>
    <mergeCell ref="B9:B10"/>
    <mergeCell ref="C9:C10"/>
    <mergeCell ref="D9:D10"/>
    <mergeCell ref="E9:F9"/>
    <mergeCell ref="G9:H9"/>
    <mergeCell ref="E1:F1"/>
    <mergeCell ref="G1:H1"/>
    <mergeCell ref="E2:F2"/>
    <mergeCell ref="G2:H2"/>
    <mergeCell ref="E3:F3"/>
    <mergeCell ref="G3:H3"/>
  </mergeCells>
  <pageMargins left="0.25" right="0.25" top="0.75" bottom="0.75" header="0.3" footer="0.3"/>
  <pageSetup paperSize="9" scale="64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F14"/>
  <sheetViews>
    <sheetView view="pageBreakPreview" zoomScale="120" zoomScaleNormal="100" zoomScaleSheetLayoutView="120" workbookViewId="0">
      <selection activeCell="L7" sqref="L7"/>
    </sheetView>
  </sheetViews>
  <sheetFormatPr defaultRowHeight="15" outlineLevelCol="1" x14ac:dyDescent="0.25"/>
  <cols>
    <col min="1" max="1" width="17.140625" style="1" customWidth="1"/>
    <col min="2" max="2" width="79.7109375" style="1" customWidth="1"/>
    <col min="3" max="3" width="8" style="2" hidden="1" customWidth="1" outlineLevel="1"/>
    <col min="4" max="4" width="6.140625" style="2" hidden="1" customWidth="1" outlineLevel="1"/>
    <col min="5" max="5" width="10.42578125" style="2" customWidth="1" outlineLevel="1"/>
    <col min="6" max="6" width="13.85546875" style="2" customWidth="1"/>
    <col min="7" max="16384" width="9.140625" style="1"/>
  </cols>
  <sheetData>
    <row r="1" spans="1:6" ht="77.25" customHeight="1" x14ac:dyDescent="0.25">
      <c r="A1" s="153" t="s">
        <v>261</v>
      </c>
      <c r="B1" s="153"/>
      <c r="C1" s="153"/>
      <c r="D1" s="153"/>
      <c r="E1" s="153"/>
      <c r="F1" s="153"/>
    </row>
    <row r="2" spans="1:6" ht="16.5" x14ac:dyDescent="0.25">
      <c r="A2" s="52"/>
      <c r="B2" s="52"/>
      <c r="C2" s="52"/>
      <c r="D2" s="52"/>
      <c r="E2" s="52"/>
      <c r="F2" s="52"/>
    </row>
    <row r="3" spans="1:6" ht="15.75" x14ac:dyDescent="0.25">
      <c r="A3" s="150"/>
      <c r="B3" s="150"/>
      <c r="C3" s="150"/>
      <c r="D3" s="150"/>
      <c r="E3" s="150"/>
      <c r="F3" s="150"/>
    </row>
    <row r="4" spans="1:6" s="3" customFormat="1" ht="15.75" x14ac:dyDescent="0.25">
      <c r="A4" s="143"/>
      <c r="B4" s="143"/>
      <c r="C4" s="143"/>
      <c r="D4" s="143"/>
      <c r="E4" s="143"/>
      <c r="F4" s="143"/>
    </row>
    <row r="5" spans="1:6" s="3" customFormat="1" ht="15.75" customHeight="1" x14ac:dyDescent="0.25">
      <c r="A5" s="146" t="s">
        <v>2</v>
      </c>
      <c r="B5" s="146" t="s">
        <v>105</v>
      </c>
      <c r="C5" s="146" t="s">
        <v>4</v>
      </c>
      <c r="D5" s="146" t="s">
        <v>5</v>
      </c>
      <c r="E5" s="51"/>
      <c r="F5" s="53" t="s">
        <v>3</v>
      </c>
    </row>
    <row r="6" spans="1:6" s="3" customFormat="1" ht="31.5" x14ac:dyDescent="0.25">
      <c r="A6" s="146"/>
      <c r="B6" s="146"/>
      <c r="C6" s="146"/>
      <c r="D6" s="146"/>
      <c r="E6" s="51"/>
      <c r="F6" s="51" t="s">
        <v>220</v>
      </c>
    </row>
    <row r="7" spans="1:6" s="3" customFormat="1" ht="15.75" x14ac:dyDescent="0.25">
      <c r="A7" s="51">
        <v>2</v>
      </c>
      <c r="B7" s="51">
        <v>3</v>
      </c>
      <c r="C7" s="51"/>
      <c r="D7" s="51"/>
      <c r="E7" s="51"/>
      <c r="F7" s="51">
        <v>4</v>
      </c>
    </row>
    <row r="8" spans="1:6" x14ac:dyDescent="0.25">
      <c r="E8" s="54"/>
    </row>
    <row r="9" spans="1:6" x14ac:dyDescent="0.25">
      <c r="A9" s="1" t="s">
        <v>259</v>
      </c>
      <c r="E9" s="54"/>
    </row>
    <row r="10" spans="1:6" x14ac:dyDescent="0.25">
      <c r="E10" s="54"/>
    </row>
    <row r="11" spans="1:6" ht="15.75" x14ac:dyDescent="0.25">
      <c r="A11" s="51" t="s">
        <v>63</v>
      </c>
      <c r="B11" s="14" t="s">
        <v>252</v>
      </c>
      <c r="C11" s="11">
        <v>1</v>
      </c>
      <c r="D11" s="11">
        <v>5</v>
      </c>
      <c r="E11" s="29">
        <v>98557</v>
      </c>
      <c r="F11" s="50">
        <v>191244</v>
      </c>
    </row>
    <row r="13" spans="1:6" x14ac:dyDescent="0.25">
      <c r="A13" s="1" t="s">
        <v>260</v>
      </c>
    </row>
    <row r="14" spans="1:6" ht="15.75" x14ac:dyDescent="0.25">
      <c r="A14" s="53" t="s">
        <v>63</v>
      </c>
      <c r="B14" s="14" t="s">
        <v>252</v>
      </c>
      <c r="C14" s="11">
        <v>1</v>
      </c>
      <c r="D14" s="11">
        <v>5</v>
      </c>
      <c r="E14" s="29">
        <v>105915</v>
      </c>
      <c r="F14" s="46" t="s">
        <v>262</v>
      </c>
    </row>
  </sheetData>
  <mergeCells count="7">
    <mergeCell ref="A3:F3"/>
    <mergeCell ref="A1:F1"/>
    <mergeCell ref="A4:F4"/>
    <mergeCell ref="A5:A6"/>
    <mergeCell ref="B5:B6"/>
    <mergeCell ref="C5:C6"/>
    <mergeCell ref="D5:D6"/>
  </mergeCells>
  <pageMargins left="0.25" right="0.25" top="0.75" bottom="0.75" header="0.3" footer="0.3"/>
  <pageSetup paperSize="9" scale="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11</vt:i4>
      </vt:variant>
    </vt:vector>
  </HeadingPairs>
  <TitlesOfParts>
    <vt:vector size="18" baseType="lpstr">
      <vt:lpstr>ВО </vt:lpstr>
      <vt:lpstr>Аспирантура</vt:lpstr>
      <vt:lpstr>СПО</vt:lpstr>
      <vt:lpstr>ВО  (3)</vt:lpstr>
      <vt:lpstr>Аспирантура (2)</vt:lpstr>
      <vt:lpstr>СПО (2)</vt:lpstr>
      <vt:lpstr>ВО  (2)</vt:lpstr>
      <vt:lpstr>Аспирантура!Заголовки_для_печати</vt:lpstr>
      <vt:lpstr>'Аспирантура (2)'!Заголовки_для_печати</vt:lpstr>
      <vt:lpstr>'ВО '!Заголовки_для_печати</vt:lpstr>
      <vt:lpstr>'ВО  (3)'!Заголовки_для_печати</vt:lpstr>
      <vt:lpstr>Аспирантура!Область_печати</vt:lpstr>
      <vt:lpstr>'Аспирантура (2)'!Область_печати</vt:lpstr>
      <vt:lpstr>'ВО '!Область_печати</vt:lpstr>
      <vt:lpstr>'ВО  (2)'!Область_печати</vt:lpstr>
      <vt:lpstr>'ВО  (3)'!Область_печати</vt:lpstr>
      <vt:lpstr>СПО!Область_печати</vt:lpstr>
      <vt:lpstr>'СПО (2)'!Область_печати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2024-05-15T11:03:01Z</dcterms:modified>
</cp:coreProperties>
</file>